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示公告（汇总表）" sheetId="3" r:id="rId1"/>
  </sheets>
  <definedNames>
    <definedName name="_xlnm._FilterDatabase" localSheetId="0" hidden="1">'公示公告（汇总表）'!$A$3:$U$67</definedName>
    <definedName name="_xlnm.Print_Titles" localSheetId="0">'公示公告（汇总表）'!$1:$4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<sst xmlns="http://schemas.openxmlformats.org/spreadsheetml/2006/main" count="453" uniqueCount="277">
  <si>
    <t>鄯善县2025年财政衔接推进乡村振兴补助资金（巩固拓展脱贫攻坚成果和乡村振兴任务）项目实施计划完成情况公示公告表</t>
  </si>
  <si>
    <t>填报单位：鄯善县委员会农村工作领导小组暨乡村振兴领导小组办公室</t>
  </si>
  <si>
    <t>单位：万元                                                                                       填报时间：2025年12月25日</t>
  </si>
  <si>
    <t>序号</t>
  </si>
  <si>
    <t>资金来源</t>
  </si>
  <si>
    <t>资金分类</t>
  </si>
  <si>
    <t>项目名称</t>
  </si>
  <si>
    <t>项目实施单位</t>
  </si>
  <si>
    <t>项目实施地点</t>
  </si>
  <si>
    <t>项目建设性质</t>
  </si>
  <si>
    <t>项目下达资金
（万元）</t>
  </si>
  <si>
    <t>项目
中标价
（万元）</t>
  </si>
  <si>
    <t>项目
审定价
（万元）</t>
  </si>
  <si>
    <t>项目
前期费
（万元）</t>
  </si>
  <si>
    <t>项目
决算价
（万元）</t>
  </si>
  <si>
    <t>项目开工时间</t>
  </si>
  <si>
    <t>项目竣工验收时间</t>
  </si>
  <si>
    <t>审计报告
时间</t>
  </si>
  <si>
    <t>审计报告文号</t>
  </si>
  <si>
    <t>备注</t>
  </si>
  <si>
    <t>中央资金</t>
  </si>
  <si>
    <t>自治区资金</t>
  </si>
  <si>
    <t>县级资金</t>
  </si>
  <si>
    <t>上年项目正常结余资金</t>
  </si>
  <si>
    <t>小计</t>
  </si>
  <si>
    <t>2025年中央财政衔接推进乡村振兴补助资金</t>
  </si>
  <si>
    <t>巩固拓展脱贫攻坚成果和乡村振兴财政专项资金</t>
  </si>
  <si>
    <t>吐峪沟乡幸福村农产品保鲜库及附属设施建设项目</t>
  </si>
  <si>
    <t>吐峪
沟乡</t>
  </si>
  <si>
    <t>幸福村</t>
  </si>
  <si>
    <t>新建</t>
  </si>
  <si>
    <t>2025.3.13</t>
  </si>
  <si>
    <t>2025.7.1</t>
  </si>
  <si>
    <t>2025.8.04</t>
  </si>
  <si>
    <t>新驰天价字                 【2025】08-052</t>
  </si>
  <si>
    <t>吐峪沟乡潘家坎儿孜村农产品保鲜库建设项目</t>
  </si>
  <si>
    <t>潘家坎儿孜村</t>
  </si>
  <si>
    <t>2025.3.21</t>
  </si>
  <si>
    <t>2025.8.21</t>
  </si>
  <si>
    <t>2025.10.15</t>
  </si>
  <si>
    <t>新融审            【2025】069</t>
  </si>
  <si>
    <t>吐峪沟乡泽日甫坎儿孜村沥青道路建设项目</t>
  </si>
  <si>
    <t>泽日甫坎儿孜村</t>
  </si>
  <si>
    <t>2025.3.15</t>
  </si>
  <si>
    <t>2025.5.12</t>
  </si>
  <si>
    <t>2025.6.25</t>
  </si>
  <si>
    <t>新瑞价字            【2025】42</t>
  </si>
  <si>
    <t>鲁克沁镇环卫设备采购项目</t>
  </si>
  <si>
    <t>鲁克
沁镇</t>
  </si>
  <si>
    <t>阿曼夏村、吐格曼博依村、沙坎村、迪汗苏村、花园村、三个桥村、赛尔克甫夏村</t>
  </si>
  <si>
    <t>2025.4.7</t>
  </si>
  <si>
    <t>2025.5.15</t>
  </si>
  <si>
    <t>——</t>
  </si>
  <si>
    <t>无需审计</t>
  </si>
  <si>
    <t>鲁克沁镇更换机电井配套设施项目</t>
  </si>
  <si>
    <t>阿曼夏村、花园村、其那尔巴格村</t>
  </si>
  <si>
    <t>2025.5.6</t>
  </si>
  <si>
    <t>鲁克沁镇混凝土道路建设项目</t>
  </si>
  <si>
    <t>其那尔巴格村、赛尔克甫夏村</t>
  </si>
  <si>
    <t>2025.2.28</t>
  </si>
  <si>
    <t>2025.6.3</t>
  </si>
  <si>
    <t>2025.7.2</t>
  </si>
  <si>
    <t>新瑞价字            【2025】49</t>
  </si>
  <si>
    <t>鲁克沁镇赛尔克甫村葡萄干交易市场服务大厅建设项目</t>
  </si>
  <si>
    <t>赛尔克甫村</t>
  </si>
  <si>
    <t>2025.3.2</t>
  </si>
  <si>
    <t>2025.7.23</t>
  </si>
  <si>
    <t>2025.8.26</t>
  </si>
  <si>
    <t>新融审          【2025】053</t>
  </si>
  <si>
    <t>迪坎镇迪坎尔村肉苁蓉（大芸）初加工包装建设项目</t>
  </si>
  <si>
    <t>迪坎镇</t>
  </si>
  <si>
    <t>迪坎尔村</t>
  </si>
  <si>
    <t>2025.3.16</t>
  </si>
  <si>
    <t>2025.6.26</t>
  </si>
  <si>
    <t>迪坎镇玉尔门村机电井更新建设项目</t>
  </si>
  <si>
    <t>玉尔门村</t>
  </si>
  <si>
    <t>2025.7.15</t>
  </si>
  <si>
    <t>新瑞价字             【2025】59</t>
  </si>
  <si>
    <t>迪坎镇葡萄晾晒场地建设项目</t>
  </si>
  <si>
    <t>坎儿孜库勒村、塔什塔盘村、托特坎儿孜村、玉儿门村、也扎坎儿孜村、迪坎尔村</t>
  </si>
  <si>
    <t>2025.3.3</t>
  </si>
  <si>
    <t>2025.8.20</t>
  </si>
  <si>
    <t>新瑞价字            【2025】79</t>
  </si>
  <si>
    <t>迪坎镇塔什塔盘村葡萄叶子收购场地建设项目</t>
  </si>
  <si>
    <t>塔什塔盘村</t>
  </si>
  <si>
    <t>新驰天价字           【2025】08-054</t>
  </si>
  <si>
    <t>达朗坎乡乔亚村秸秆收储分拣包装建设项目</t>
  </si>
  <si>
    <t>达浪
坎乡</t>
  </si>
  <si>
    <t>乔亚村</t>
  </si>
  <si>
    <t>2025.4.18</t>
  </si>
  <si>
    <t>新融审            【2025】054</t>
  </si>
  <si>
    <t>达朗坎乡央布拉克村连栋大棚建设项目</t>
  </si>
  <si>
    <t>央布拉克村</t>
  </si>
  <si>
    <t>2025.6.18</t>
  </si>
  <si>
    <t>2025.8.13</t>
  </si>
  <si>
    <t>新驰天价字         【2025】08-053</t>
  </si>
  <si>
    <t>达朗坎乡英坎村鲜食葡萄交易场地建设项目</t>
  </si>
  <si>
    <t>英坎村</t>
  </si>
  <si>
    <t>2025.4.14</t>
  </si>
  <si>
    <t>2025.8.06</t>
  </si>
  <si>
    <t>新融审               【2025】044</t>
  </si>
  <si>
    <t>达朗坎乡乔亚村门面房建设项目</t>
  </si>
  <si>
    <t>2025.9.1</t>
  </si>
  <si>
    <t>2025.10.23</t>
  </si>
  <si>
    <t>新驰天价字              【2025】08-062</t>
  </si>
  <si>
    <t>达朗坎乡拜什塔木村沥青道路建设项目</t>
  </si>
  <si>
    <t>拜什塔木村</t>
  </si>
  <si>
    <t>2025.3.22</t>
  </si>
  <si>
    <t>2025.8.14</t>
  </si>
  <si>
    <t>新瑞价字              【2025】91</t>
  </si>
  <si>
    <t>连木沁镇阿克墩村沥青道路建设项目</t>
  </si>
  <si>
    <t>连木
沁镇</t>
  </si>
  <si>
    <t>阿克墩村</t>
  </si>
  <si>
    <t>2025.3.28</t>
  </si>
  <si>
    <t>2025.7.30</t>
  </si>
  <si>
    <t>新融审字               【2025】038</t>
  </si>
  <si>
    <t>连木沁镇尤库日买里村水泥道路硬化项目</t>
  </si>
  <si>
    <t>尤库日买里村</t>
  </si>
  <si>
    <t>2025.6.20</t>
  </si>
  <si>
    <t>2025.8.02</t>
  </si>
  <si>
    <t>新瑞价字              【2025】078</t>
  </si>
  <si>
    <t>辟展镇公共照明设施建设项目</t>
  </si>
  <si>
    <t>辟展镇</t>
  </si>
  <si>
    <t>大东湖村、卡格托尔村、克其克村、库尔干村、兰干村、马场村、树柏沟村、小东湖村、英也尔村</t>
  </si>
  <si>
    <t>辟展镇道路建设项目</t>
  </si>
  <si>
    <t>大东湖村、英也尔村、乔克塔木村</t>
  </si>
  <si>
    <t>2025.3.6</t>
  </si>
  <si>
    <t>2025.6.12</t>
  </si>
  <si>
    <t>2025.8.2</t>
  </si>
  <si>
    <t>新瑞价字             【2025】70</t>
  </si>
  <si>
    <t>七克台镇南湖村电商直播基地建设项目</t>
  </si>
  <si>
    <t>七克
台镇</t>
  </si>
  <si>
    <t>南湖村</t>
  </si>
  <si>
    <t>2025.4.30</t>
  </si>
  <si>
    <t>2025.9.25</t>
  </si>
  <si>
    <t>2025.11.05</t>
  </si>
  <si>
    <t>新瑞价字                【2025】129</t>
  </si>
  <si>
    <t>东巴扎乡塔乌村库房建设项目</t>
  </si>
  <si>
    <t>东巴扎</t>
  </si>
  <si>
    <t>塔乌村</t>
  </si>
  <si>
    <t>2025.7.8</t>
  </si>
  <si>
    <t>2025.7.31</t>
  </si>
  <si>
    <t>新瑞价字            【2025】87</t>
  </si>
  <si>
    <t>辟展镇柯柯亚村养殖项目</t>
  </si>
  <si>
    <t>柯柯亚村</t>
  </si>
  <si>
    <t>2025.3.9</t>
  </si>
  <si>
    <t>2025.4.9</t>
  </si>
  <si>
    <t>东巴扎乡后梁村库房建设项目</t>
  </si>
  <si>
    <t>东巴
扎乡</t>
  </si>
  <si>
    <t>后梁村</t>
  </si>
  <si>
    <t>2025.6.24</t>
  </si>
  <si>
    <t>2025.7.11</t>
  </si>
  <si>
    <t>新瑞价字            【2025】54</t>
  </si>
  <si>
    <t>东巴扎乡前街村阳光智能温室大棚建设项目</t>
  </si>
  <si>
    <t>前街村</t>
  </si>
  <si>
    <t>2025.3.4</t>
  </si>
  <si>
    <t>2025.5.28</t>
  </si>
  <si>
    <t>2025.7.24</t>
  </si>
  <si>
    <t>新融审             【2025】035</t>
  </si>
  <si>
    <t>连木沁镇苏克协尔村农产品保鲜库及附属设施建设项目</t>
  </si>
  <si>
    <t>苏克协尔村</t>
  </si>
  <si>
    <t>2025.3.25</t>
  </si>
  <si>
    <t>2025.8.18</t>
  </si>
  <si>
    <t>2025.9.17</t>
  </si>
  <si>
    <t>新融审              【2025】063</t>
  </si>
  <si>
    <t>连木沁镇连木沁阿斯坦村农产品保鲜库及附属设施建设项目</t>
  </si>
  <si>
    <t>连木沁阿斯坦村</t>
  </si>
  <si>
    <t>新融审             【2025】064</t>
  </si>
  <si>
    <t>“雨露计划”项目</t>
  </si>
  <si>
    <t>县教
育局</t>
  </si>
  <si>
    <t>吐峪沟乡、鲁克沁镇、迪坎镇、达朗坎乡、连木沁镇、辟展镇</t>
  </si>
  <si>
    <t>2025.1.21</t>
  </si>
  <si>
    <t>2025.10.29</t>
  </si>
  <si>
    <t>鄯善县林果整形修剪、病虫害防治补助项目</t>
  </si>
  <si>
    <t>县人
社局</t>
  </si>
  <si>
    <t>吐峪沟乡、鲁克沁镇、迪坎镇、达朗坎乡、连木沁镇、辟展镇、七克台镇</t>
  </si>
  <si>
    <t>2025.6.21</t>
  </si>
  <si>
    <t>2025年中央财政衔接推进乡村振兴补助资金合计</t>
  </si>
  <si>
    <t>2025年自治区财政衔接推进乡村振兴补助资金</t>
  </si>
  <si>
    <t>吐峪沟乡环卫设备采购项目</t>
  </si>
  <si>
    <t>团结村、洋海村、洋海夏村、碱滩坎村、泽日甫村</t>
  </si>
  <si>
    <t>2025.3.20</t>
  </si>
  <si>
    <t>2025.5.7</t>
  </si>
  <si>
    <t>吐峪沟乡公共照明设施建设项目</t>
  </si>
  <si>
    <t>2025.3.29</t>
  </si>
  <si>
    <t>吐峪沟乡杏花村蓄水池建设项目</t>
  </si>
  <si>
    <t>苏贝希夏村、团结村、潘家坎儿孜村、克尔火焰山村</t>
  </si>
  <si>
    <t>2025.4.10</t>
  </si>
  <si>
    <t>2025.11.17</t>
  </si>
  <si>
    <t>2025.12.08</t>
  </si>
  <si>
    <t>新融审            【2025】092</t>
  </si>
  <si>
    <t>迪坎镇环卫设备采购项目</t>
  </si>
  <si>
    <t>迪汗苏村</t>
  </si>
  <si>
    <t>2025.4.25</t>
  </si>
  <si>
    <t>迪坎镇迪坎尔村公共厕所设施建设项目</t>
  </si>
  <si>
    <t>新瑞价字               【2025】84</t>
  </si>
  <si>
    <t>达朗坎乡公共照明设施建设项目</t>
  </si>
  <si>
    <t>达朗
坎乡</t>
  </si>
  <si>
    <t>2025.3.18</t>
  </si>
  <si>
    <t>连木沁镇公共照明设施建设项目</t>
  </si>
  <si>
    <t>连木沁镇机电井设备更换建设项目</t>
  </si>
  <si>
    <t>坎儿孜库勒村、也扎坎儿孜村、玉尔门村、托特坎儿孜村、塔什塔盘村</t>
  </si>
  <si>
    <t>2025.4.28</t>
  </si>
  <si>
    <t>辟展镇马场村水泥道路建设项目</t>
  </si>
  <si>
    <t>巴扎村</t>
  </si>
  <si>
    <t>2025.6.13</t>
  </si>
  <si>
    <t>2025.8.05</t>
  </si>
  <si>
    <t>新融审                 【2025】034</t>
  </si>
  <si>
    <t>鄯善县自主创业补助项目</t>
  </si>
  <si>
    <t>县林
草局</t>
  </si>
  <si>
    <t>尤库日买里村、曲旺克尔村、库木买里村、连木沁坎村、阿斯塔纳村</t>
  </si>
  <si>
    <t>2025.10.20</t>
  </si>
  <si>
    <t>鄯善县公益性岗位补助项目</t>
  </si>
  <si>
    <t>树柏沟村、兰干村</t>
  </si>
  <si>
    <t>2025年自治区财政衔接推进乡村振兴补助资金合计</t>
  </si>
  <si>
    <t>2025年中央、自治区（第二批）财政衔接推进乡村振兴补助资金</t>
  </si>
  <si>
    <t>鲁克沁镇公共照明设施建设项目（443盏）</t>
  </si>
  <si>
    <t>迪汗苏村，阔纳夏村，英夏买里村</t>
  </si>
  <si>
    <t>2025.10.21</t>
  </si>
  <si>
    <t>2025.11.20</t>
  </si>
  <si>
    <t>辟展镇环卫设备采购项目（垃圾桶、电动三轮垃圾清运车）</t>
  </si>
  <si>
    <t>兰干村、克其克村、马场村、小东湖村、树柏沟村、大东湖村、英也尔村、乔克塔木村、卡格托尔村</t>
  </si>
  <si>
    <t>2025.8.15</t>
  </si>
  <si>
    <t>2025.9.11</t>
  </si>
  <si>
    <t>辟展镇库尔干村水泥道路建设项目</t>
  </si>
  <si>
    <t>库尔干村</t>
  </si>
  <si>
    <t>2025.8.29</t>
  </si>
  <si>
    <t>2025.10.9</t>
  </si>
  <si>
    <t>新融审        【2025】075</t>
  </si>
  <si>
    <t>辟展镇机电井设备更换建设项目</t>
  </si>
  <si>
    <t>兰干村、马场村</t>
  </si>
  <si>
    <t>2025.10.27</t>
  </si>
  <si>
    <t>七克台镇环卫设备采购项目</t>
  </si>
  <si>
    <t>巴喀村、库木坎村、七克台村、黄家坎村、亚坎村</t>
  </si>
  <si>
    <t>2025.9.18</t>
  </si>
  <si>
    <t>鄯善镇巴扎村牛羊副产品加工车间建设项目</t>
  </si>
  <si>
    <t>鄯善镇</t>
  </si>
  <si>
    <t>2025.8.1</t>
  </si>
  <si>
    <t>2025.11.21</t>
  </si>
  <si>
    <t>新瑞价字               【2025】159</t>
  </si>
  <si>
    <t>鄯善镇巴扎村牛羊副产品加工设备采购项目</t>
  </si>
  <si>
    <t>2025.12.02</t>
  </si>
  <si>
    <t>鄯善县庭院经济补助项目</t>
  </si>
  <si>
    <t>农业农
村局</t>
  </si>
  <si>
    <t>鲁克沁镇</t>
  </si>
  <si>
    <t>2025.6.28</t>
  </si>
  <si>
    <t>鄯善县疆外稳岗就业交通补助项目</t>
  </si>
  <si>
    <t>吐峪沟乡、鲁克沁镇、连木沁镇</t>
  </si>
  <si>
    <t>2025.9.10</t>
  </si>
  <si>
    <t>鄯善县疆内稳岗就业交通补助项目</t>
  </si>
  <si>
    <t>吐峪沟乡、鲁克沁镇、迪坎镇、达朗坎乡、辟展镇</t>
  </si>
  <si>
    <t>鄯善县自繁良种母畜补助项目</t>
  </si>
  <si>
    <t>吐峪沟乡、鲁克沁镇、迪坎镇、辟展镇、连木沁镇</t>
  </si>
  <si>
    <t>2025年中央、自治区（第二批）财政衔接推进乡村振兴补助资金合计</t>
  </si>
  <si>
    <t>2025年结余资金</t>
  </si>
  <si>
    <t>巩固拓展脱贫攻坚成果和乡村振兴任务</t>
  </si>
  <si>
    <t>七克台镇公共照明设施维修项目（335盏）</t>
  </si>
  <si>
    <t>七克台镇</t>
  </si>
  <si>
    <t>巴喀村、台孜村、库木坎村、七克台村、南湖村</t>
  </si>
  <si>
    <t>2025.12.16</t>
  </si>
  <si>
    <t>辟展镇公共照明设施建设项目（280盏）</t>
  </si>
  <si>
    <t>兰干村、树柏沟村、乔克塔木村、马场村、大东湖村</t>
  </si>
  <si>
    <t>2025.12.06</t>
  </si>
  <si>
    <t>东巴扎乡塔乌村公共照明设施建设项目（160盏）</t>
  </si>
  <si>
    <t>东巴扎乡</t>
  </si>
  <si>
    <t>2025.11.27</t>
  </si>
  <si>
    <t>2025年财政衔接推进乡村振兴补助结余资金合计</t>
  </si>
  <si>
    <t>2025年县级配套及本年度项目结余资金安排</t>
  </si>
  <si>
    <t>2025年脱贫户监测户小额信用贷款财政贴息项目</t>
  </si>
  <si>
    <t>鲁克沁镇、吐峪沟乡、迪坎镇、达朗坎乡</t>
  </si>
  <si>
    <t>2024年衔接资金项目正常结余资金</t>
  </si>
  <si>
    <t>2025.1.1</t>
  </si>
  <si>
    <t>2025.12.22</t>
  </si>
  <si>
    <t>2025年第二季度县级配套资金</t>
  </si>
  <si>
    <t>2025年第三、四季度县级配套资金</t>
  </si>
  <si>
    <t>2025年脱贫户监测户小额信用贷款财政贴息</t>
  </si>
  <si>
    <t>2025年财政衔接推进乡村振兴补助资金总合计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</si>
</sst>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  <numFmt numFmtId="179" formatCode="0.0000_ "/>
    <numFmt numFmtId="180" formatCode="0_);\(0\)"/>
    <numFmt numFmtId="181" formatCode="0.000000_ "/>
    <numFmt numFmtId="182" formatCode="0.000_ "/>
    <numFmt numFmtId="183" formatCode="0.00000_ "/>
  </numFmts>
  <fonts count="4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仿宋_GB2312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name val="宋体"/>
      <charset val="204"/>
    </font>
    <font>
      <b/>
      <sz val="11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9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9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0"/>
      <name val="Calibri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7" applyNumberFormat="0" applyAlignment="0" applyProtection="0">
      <alignment vertical="center"/>
    </xf>
    <xf numFmtId="0" fontId="33" fillId="6" borderId="18" applyNumberFormat="0" applyAlignment="0" applyProtection="0">
      <alignment vertical="center"/>
    </xf>
    <xf numFmtId="0" fontId="34" fillId="6" borderId="17" applyNumberFormat="0" applyAlignment="0" applyProtection="0">
      <alignment vertical="center"/>
    </xf>
    <xf numFmtId="0" fontId="35" fillId="7" borderId="19" applyNumberFormat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43" fillId="0" borderId="0">
      <alignment vertical="top"/>
    </xf>
    <xf numFmtId="0" fontId="43" fillId="0" borderId="0">
      <alignment vertical="center"/>
    </xf>
    <xf numFmtId="0" fontId="44" fillId="0" borderId="0"/>
    <xf numFmtId="0" fontId="44" fillId="0" borderId="0">
      <alignment vertical="center"/>
    </xf>
    <xf numFmtId="0" fontId="0" fillId="0" borderId="0"/>
    <xf numFmtId="0" fontId="43" fillId="0" borderId="0">
      <alignment vertical="top"/>
    </xf>
    <xf numFmtId="0" fontId="0" fillId="0" borderId="0">
      <alignment vertical="center"/>
    </xf>
    <xf numFmtId="0" fontId="43" fillId="0" borderId="0">
      <alignment vertical="center"/>
    </xf>
    <xf numFmtId="0" fontId="43" fillId="0" borderId="0">
      <alignment vertical="top"/>
    </xf>
  </cellStyleXfs>
  <cellXfs count="1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5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7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1" fillId="2" borderId="7" xfId="0" applyNumberFormat="1" applyFont="1" applyFill="1" applyBorder="1" applyAlignment="1">
      <alignment horizontal="center" vertical="center" wrapText="1"/>
    </xf>
    <xf numFmtId="0" fontId="11" fillId="2" borderId="8" xfId="0" applyNumberFormat="1" applyFont="1" applyFill="1" applyBorder="1" applyAlignment="1">
      <alignment horizontal="center" vertical="center" wrapText="1"/>
    </xf>
    <xf numFmtId="178" fontId="11" fillId="2" borderId="9" xfId="0" applyNumberFormat="1" applyFont="1" applyFill="1" applyBorder="1" applyAlignment="1">
      <alignment horizontal="center" vertical="center" wrapText="1"/>
    </xf>
    <xf numFmtId="179" fontId="11" fillId="2" borderId="9" xfId="0" applyNumberFormat="1" applyFont="1" applyFill="1" applyBorder="1" applyAlignment="1">
      <alignment horizontal="center" vertical="center" wrapText="1"/>
    </xf>
    <xf numFmtId="0" fontId="8" fillId="2" borderId="5" xfId="58" applyFont="1" applyFill="1" applyBorder="1" applyAlignment="1">
      <alignment horizontal="center" vertical="center" wrapText="1"/>
    </xf>
    <xf numFmtId="0" fontId="8" fillId="2" borderId="6" xfId="58" applyFont="1" applyFill="1" applyBorder="1" applyAlignment="1">
      <alignment horizontal="center" vertical="center" wrapText="1"/>
    </xf>
    <xf numFmtId="176" fontId="8" fillId="2" borderId="2" xfId="57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2" borderId="2" xfId="60" applyNumberFormat="1" applyFont="1" applyFill="1" applyBorder="1" applyAlignment="1">
      <alignment horizontal="center" vertical="center" wrapText="1"/>
    </xf>
    <xf numFmtId="0" fontId="8" fillId="0" borderId="2" xfId="6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8" fillId="0" borderId="2" xfId="59" applyFont="1" applyFill="1" applyBorder="1" applyAlignment="1">
      <alignment horizontal="center" vertical="center" wrapText="1"/>
    </xf>
    <xf numFmtId="0" fontId="8" fillId="2" borderId="2" xfId="50" applyFont="1" applyFill="1" applyBorder="1" applyAlignment="1">
      <alignment horizontal="center" vertical="center" wrapText="1"/>
    </xf>
    <xf numFmtId="0" fontId="8" fillId="2" borderId="2" xfId="56" applyNumberFormat="1" applyFont="1" applyFill="1" applyBorder="1" applyAlignment="1">
      <alignment horizontal="center" vertical="center" wrapText="1"/>
    </xf>
    <xf numFmtId="0" fontId="8" fillId="0" borderId="2" xfId="59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 wrapText="1"/>
    </xf>
    <xf numFmtId="180" fontId="8" fillId="0" borderId="2" xfId="57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8" fillId="0" borderId="2" xfId="58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3" fillId="0" borderId="2" xfId="58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2" borderId="2" xfId="0" applyNumberFormat="1" applyFont="1" applyFill="1" applyBorder="1" applyAlignment="1">
      <alignment horizontal="center" vertical="center" wrapText="1"/>
    </xf>
    <xf numFmtId="0" fontId="11" fillId="2" borderId="11" xfId="0" applyNumberFormat="1" applyFont="1" applyFill="1" applyBorder="1" applyAlignment="1">
      <alignment horizontal="center" vertical="center" wrapText="1"/>
    </xf>
    <xf numFmtId="176" fontId="11" fillId="0" borderId="9" xfId="0" applyNumberFormat="1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wrapText="1"/>
    </xf>
    <xf numFmtId="181" fontId="3" fillId="0" borderId="2" xfId="0" applyNumberFormat="1" applyFont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0" fontId="13" fillId="0" borderId="2" xfId="5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8" fillId="0" borderId="0" xfId="59" applyFont="1" applyFill="1" applyBorder="1" applyAlignment="1">
      <alignment horizontal="center" vertical="center" wrapText="1"/>
    </xf>
    <xf numFmtId="0" fontId="14" fillId="0" borderId="0" xfId="59" applyFont="1" applyFill="1" applyBorder="1" applyAlignment="1">
      <alignment horizontal="center" vertical="center" wrapText="1"/>
    </xf>
    <xf numFmtId="181" fontId="2" fillId="0" borderId="1" xfId="0" applyNumberFormat="1" applyFont="1" applyFill="1" applyBorder="1" applyAlignment="1">
      <alignment horizontal="center" vertical="center" wrapText="1"/>
    </xf>
    <xf numFmtId="181" fontId="12" fillId="2" borderId="1" xfId="0" applyNumberFormat="1" applyFont="1" applyFill="1" applyBorder="1" applyAlignment="1">
      <alignment horizontal="center" vertical="center" wrapText="1"/>
    </xf>
    <xf numFmtId="181" fontId="2" fillId="0" borderId="3" xfId="0" applyNumberFormat="1" applyFont="1" applyFill="1" applyBorder="1" applyAlignment="1">
      <alignment horizontal="center" vertical="center" wrapText="1"/>
    </xf>
    <xf numFmtId="181" fontId="12" fillId="2" borderId="3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8" fontId="8" fillId="2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6" fontId="7" fillId="3" borderId="2" xfId="0" applyNumberFormat="1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 wrapText="1"/>
    </xf>
    <xf numFmtId="181" fontId="16" fillId="0" borderId="1" xfId="0" applyNumberFormat="1" applyFont="1" applyFill="1" applyBorder="1" applyAlignment="1">
      <alignment horizontal="center" vertical="center"/>
    </xf>
    <xf numFmtId="182" fontId="11" fillId="2" borderId="1" xfId="0" applyNumberFormat="1" applyFont="1" applyFill="1" applyBorder="1" applyAlignment="1">
      <alignment horizontal="center" vertical="center" wrapText="1"/>
    </xf>
    <xf numFmtId="179" fontId="11" fillId="2" borderId="1" xfId="0" applyNumberFormat="1" applyFont="1" applyFill="1" applyBorder="1" applyAlignment="1">
      <alignment horizontal="center" vertical="center" wrapText="1"/>
    </xf>
    <xf numFmtId="178" fontId="10" fillId="0" borderId="2" xfId="0" applyNumberFormat="1" applyFont="1" applyFill="1" applyBorder="1" applyAlignment="1">
      <alignment horizontal="center" vertical="center"/>
    </xf>
    <xf numFmtId="176" fontId="10" fillId="0" borderId="3" xfId="0" applyNumberFormat="1" applyFont="1" applyFill="1" applyBorder="1" applyAlignment="1">
      <alignment horizontal="center" vertical="center" wrapText="1"/>
    </xf>
    <xf numFmtId="179" fontId="8" fillId="2" borderId="2" xfId="0" applyNumberFormat="1" applyFont="1" applyFill="1" applyBorder="1" applyAlignment="1">
      <alignment horizontal="center" vertical="center" wrapText="1"/>
    </xf>
    <xf numFmtId="183" fontId="16" fillId="0" borderId="2" xfId="0" applyNumberFormat="1" applyFont="1" applyFill="1" applyBorder="1" applyAlignment="1">
      <alignment horizontal="center" vertical="center"/>
    </xf>
    <xf numFmtId="182" fontId="16" fillId="0" borderId="2" xfId="0" applyNumberFormat="1" applyFont="1" applyFill="1" applyBorder="1" applyAlignment="1">
      <alignment horizontal="center" vertical="center"/>
    </xf>
    <xf numFmtId="182" fontId="11" fillId="0" borderId="9" xfId="0" applyNumberFormat="1" applyFont="1" applyFill="1" applyBorder="1" applyAlignment="1">
      <alignment horizontal="center" vertical="center" wrapText="1"/>
    </xf>
    <xf numFmtId="182" fontId="11" fillId="0" borderId="2" xfId="0" applyNumberFormat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/>
    </xf>
    <xf numFmtId="181" fontId="10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181" fontId="8" fillId="2" borderId="2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7" fontId="8" fillId="2" borderId="2" xfId="0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9" fillId="0" borderId="0" xfId="59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12" fillId="0" borderId="3" xfId="49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0" fillId="0" borderId="0" xfId="0" applyFont="1">
      <alignment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8" fillId="0" borderId="2" xfId="0" applyFont="1" applyBorder="1">
      <alignment vertical="center"/>
    </xf>
    <xf numFmtId="0" fontId="13" fillId="0" borderId="2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8" fillId="0" borderId="0" xfId="0" applyFont="1" applyBorder="1">
      <alignment vertical="center"/>
    </xf>
    <xf numFmtId="0" fontId="10" fillId="0" borderId="3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22" fillId="0" borderId="0" xfId="0" applyFont="1">
      <alignment vertical="center"/>
    </xf>
    <xf numFmtId="0" fontId="19" fillId="0" borderId="2" xfId="0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0" fontId="14" fillId="0" borderId="2" xfId="0" applyFont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0" fontId="14" fillId="2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181" fontId="8" fillId="3" borderId="2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181" fontId="7" fillId="3" borderId="2" xfId="0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自治区下达塔城2007年财政扶贫资金项目下达计划表－1048万元" xfId="49"/>
    <cellStyle name="常规_自治区下达塔城2007年财政扶贫资金项目下达计划表－1048万元 2" xfId="50"/>
    <cellStyle name="常规 12" xfId="51"/>
    <cellStyle name="常规_自治区下达塔城2007年财政扶贫资金项目下达计划表－1048万元 2 2" xfId="52"/>
    <cellStyle name="常规 42" xfId="53"/>
    <cellStyle name="常规 11 10" xfId="54"/>
    <cellStyle name="常规 7 2 2 2 2" xfId="55"/>
    <cellStyle name="常规 2 4 2" xfId="56"/>
    <cellStyle name="常规 2" xfId="57"/>
    <cellStyle name="常规 4" xfId="58"/>
    <cellStyle name="常规 12 3 3 2 2" xfId="59"/>
    <cellStyle name="常规 11" xfId="60"/>
    <cellStyle name="常规 41" xfId="61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7"/>
  <sheetViews>
    <sheetView tabSelected="1" workbookViewId="0">
      <pane ySplit="4" topLeftCell="A56" activePane="bottomLeft" state="frozen"/>
      <selection/>
      <selection pane="bottomLeft" activeCell="L64" sqref="L64"/>
    </sheetView>
  </sheetViews>
  <sheetFormatPr defaultColWidth="9" defaultRowHeight="13.5"/>
  <cols>
    <col min="1" max="1" width="4.25" style="1" customWidth="1"/>
    <col min="2" max="2" width="6.125" style="1" customWidth="1"/>
    <col min="3" max="3" width="6.75" style="1" customWidth="1"/>
    <col min="4" max="4" width="24.375" style="6" customWidth="1"/>
    <col min="5" max="5" width="6.5" style="7" customWidth="1"/>
    <col min="6" max="6" width="23.5" style="1" customWidth="1"/>
    <col min="7" max="7" width="6.625" style="1" customWidth="1"/>
    <col min="8" max="8" width="11.25" style="1" customWidth="1"/>
    <col min="9" max="11" width="11.625" style="1" customWidth="1"/>
    <col min="12" max="12" width="13.5" style="1" customWidth="1"/>
    <col min="13" max="13" width="15.25" customWidth="1"/>
    <col min="14" max="14" width="13.625" style="5" customWidth="1"/>
    <col min="15" max="15" width="11.375" style="5" customWidth="1"/>
    <col min="16" max="16" width="13.625" customWidth="1"/>
    <col min="17" max="17" width="9.75" style="8" customWidth="1"/>
    <col min="18" max="18" width="10.25" style="5" customWidth="1"/>
    <col min="19" max="19" width="10.75" style="5" customWidth="1"/>
    <col min="20" max="20" width="14" style="9" customWidth="1"/>
    <col min="21" max="21" width="6.75" customWidth="1"/>
  </cols>
  <sheetData>
    <row r="1" ht="42" customHeight="1" spans="1:2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33"/>
      <c r="R1" s="10"/>
      <c r="S1" s="10"/>
      <c r="T1" s="10"/>
      <c r="U1" s="10"/>
    </row>
    <row r="2" ht="30" customHeight="1" spans="1:21">
      <c r="A2" s="11" t="s">
        <v>1</v>
      </c>
      <c r="B2" s="11"/>
      <c r="C2" s="11"/>
      <c r="D2" s="11"/>
      <c r="E2" s="11"/>
      <c r="F2" s="11"/>
      <c r="G2" s="11"/>
      <c r="H2" s="12" t="s">
        <v>2</v>
      </c>
      <c r="I2" s="95"/>
      <c r="J2" s="95"/>
      <c r="K2" s="95"/>
      <c r="L2" s="95"/>
      <c r="M2" s="96"/>
      <c r="N2" s="96"/>
      <c r="O2" s="96"/>
      <c r="P2" s="96"/>
      <c r="Q2" s="134"/>
      <c r="R2" s="96"/>
      <c r="S2" s="96"/>
      <c r="T2" s="96"/>
      <c r="U2" s="96"/>
    </row>
    <row r="3" ht="52" customHeight="1" spans="1:21">
      <c r="A3" s="13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4" t="s">
        <v>10</v>
      </c>
      <c r="I3" s="14"/>
      <c r="J3" s="14"/>
      <c r="K3" s="14"/>
      <c r="L3" s="14"/>
      <c r="M3" s="97" t="s">
        <v>11</v>
      </c>
      <c r="N3" s="98" t="s">
        <v>12</v>
      </c>
      <c r="O3" s="98" t="s">
        <v>13</v>
      </c>
      <c r="P3" s="98" t="s">
        <v>14</v>
      </c>
      <c r="Q3" s="13" t="s">
        <v>15</v>
      </c>
      <c r="R3" s="13" t="s">
        <v>16</v>
      </c>
      <c r="S3" s="135" t="s">
        <v>17</v>
      </c>
      <c r="T3" s="135" t="s">
        <v>18</v>
      </c>
      <c r="U3" s="13" t="s">
        <v>19</v>
      </c>
    </row>
    <row r="4" ht="32" customHeight="1" spans="1:21">
      <c r="A4" s="15"/>
      <c r="B4" s="15"/>
      <c r="C4" s="15"/>
      <c r="D4" s="15"/>
      <c r="E4" s="15"/>
      <c r="F4" s="15"/>
      <c r="G4" s="15"/>
      <c r="H4" s="16" t="s">
        <v>20</v>
      </c>
      <c r="I4" s="16" t="s">
        <v>21</v>
      </c>
      <c r="J4" s="16" t="s">
        <v>22</v>
      </c>
      <c r="K4" s="16" t="s">
        <v>23</v>
      </c>
      <c r="L4" s="16" t="s">
        <v>24</v>
      </c>
      <c r="M4" s="99"/>
      <c r="N4" s="100"/>
      <c r="O4" s="100"/>
      <c r="P4" s="100"/>
      <c r="Q4" s="15"/>
      <c r="R4" s="15"/>
      <c r="S4" s="136"/>
      <c r="T4" s="136"/>
      <c r="U4" s="15"/>
    </row>
    <row r="5" s="1" customFormat="1" ht="38" customHeight="1" spans="1:22">
      <c r="A5" s="17">
        <v>1</v>
      </c>
      <c r="B5" s="18" t="s">
        <v>25</v>
      </c>
      <c r="C5" s="18" t="s">
        <v>26</v>
      </c>
      <c r="D5" s="19" t="s">
        <v>27</v>
      </c>
      <c r="E5" s="18" t="s">
        <v>28</v>
      </c>
      <c r="F5" s="20" t="s">
        <v>29</v>
      </c>
      <c r="G5" s="17" t="s">
        <v>30</v>
      </c>
      <c r="H5" s="21">
        <v>354.51</v>
      </c>
      <c r="I5" s="58">
        <v>0</v>
      </c>
      <c r="J5" s="58"/>
      <c r="K5" s="58"/>
      <c r="L5" s="101">
        <f t="shared" ref="L5:L33" si="0">SUM(H5:I5)</f>
        <v>354.51</v>
      </c>
      <c r="M5" s="81">
        <v>325.8</v>
      </c>
      <c r="N5" s="81">
        <v>322.806435</v>
      </c>
      <c r="O5" s="44">
        <v>19.6151</v>
      </c>
      <c r="P5" s="42">
        <f t="shared" ref="P5:P33" si="1">N5+O5</f>
        <v>342.421535</v>
      </c>
      <c r="Q5" s="137" t="s">
        <v>31</v>
      </c>
      <c r="R5" s="42" t="s">
        <v>32</v>
      </c>
      <c r="S5" s="101" t="s">
        <v>33</v>
      </c>
      <c r="T5" s="46" t="s">
        <v>34</v>
      </c>
      <c r="U5" s="44"/>
      <c r="V5" s="138"/>
    </row>
    <row r="6" s="1" customFormat="1" ht="38" customHeight="1" spans="1:22">
      <c r="A6" s="17">
        <v>2</v>
      </c>
      <c r="B6" s="22"/>
      <c r="C6" s="22"/>
      <c r="D6" s="20" t="s">
        <v>35</v>
      </c>
      <c r="E6" s="22"/>
      <c r="F6" s="20" t="s">
        <v>36</v>
      </c>
      <c r="G6" s="17" t="s">
        <v>30</v>
      </c>
      <c r="H6" s="19">
        <v>250</v>
      </c>
      <c r="I6" s="58">
        <v>0</v>
      </c>
      <c r="J6" s="58"/>
      <c r="K6" s="58"/>
      <c r="L6" s="101">
        <f t="shared" si="0"/>
        <v>250</v>
      </c>
      <c r="M6" s="42">
        <v>228.709256</v>
      </c>
      <c r="N6" s="81">
        <v>228.467852</v>
      </c>
      <c r="O6" s="63">
        <v>13.82</v>
      </c>
      <c r="P6" s="42">
        <f t="shared" si="1"/>
        <v>242.287852</v>
      </c>
      <c r="Q6" s="17" t="s">
        <v>37</v>
      </c>
      <c r="R6" s="42" t="s">
        <v>38</v>
      </c>
      <c r="S6" s="101" t="s">
        <v>39</v>
      </c>
      <c r="T6" s="46" t="s">
        <v>40</v>
      </c>
      <c r="U6" s="44"/>
      <c r="V6" s="138"/>
    </row>
    <row r="7" s="1" customFormat="1" ht="42" customHeight="1" spans="1:22">
      <c r="A7" s="17">
        <v>3</v>
      </c>
      <c r="B7" s="22"/>
      <c r="C7" s="22"/>
      <c r="D7" s="20" t="s">
        <v>41</v>
      </c>
      <c r="E7" s="22"/>
      <c r="F7" s="20" t="s">
        <v>42</v>
      </c>
      <c r="G7" s="17" t="s">
        <v>30</v>
      </c>
      <c r="H7" s="19">
        <v>171</v>
      </c>
      <c r="I7" s="58">
        <v>0</v>
      </c>
      <c r="J7" s="58"/>
      <c r="K7" s="58"/>
      <c r="L7" s="101">
        <f t="shared" si="0"/>
        <v>171</v>
      </c>
      <c r="M7" s="42">
        <v>156.99</v>
      </c>
      <c r="N7" s="81">
        <v>156.010979</v>
      </c>
      <c r="O7" s="44">
        <v>9.115</v>
      </c>
      <c r="P7" s="42">
        <f t="shared" si="1"/>
        <v>165.125979</v>
      </c>
      <c r="Q7" s="17" t="s">
        <v>43</v>
      </c>
      <c r="R7" s="17" t="s">
        <v>44</v>
      </c>
      <c r="S7" s="139" t="s">
        <v>45</v>
      </c>
      <c r="T7" s="46" t="s">
        <v>46</v>
      </c>
      <c r="U7" s="44"/>
      <c r="V7" s="138"/>
    </row>
    <row r="8" s="1" customFormat="1" ht="42" customHeight="1" spans="1:22">
      <c r="A8" s="17">
        <v>4</v>
      </c>
      <c r="B8" s="22"/>
      <c r="C8" s="22"/>
      <c r="D8" s="20" t="s">
        <v>47</v>
      </c>
      <c r="E8" s="23" t="s">
        <v>48</v>
      </c>
      <c r="F8" s="20" t="s">
        <v>49</v>
      </c>
      <c r="G8" s="17" t="s">
        <v>30</v>
      </c>
      <c r="H8" s="21">
        <v>219.4</v>
      </c>
      <c r="I8" s="58">
        <v>0</v>
      </c>
      <c r="J8" s="58"/>
      <c r="K8" s="58"/>
      <c r="L8" s="101">
        <f t="shared" si="0"/>
        <v>219.4</v>
      </c>
      <c r="M8" s="42">
        <v>216.76</v>
      </c>
      <c r="N8" s="102">
        <v>216.76</v>
      </c>
      <c r="O8" s="42">
        <v>0</v>
      </c>
      <c r="P8" s="42">
        <f t="shared" si="1"/>
        <v>216.76</v>
      </c>
      <c r="Q8" s="17" t="s">
        <v>50</v>
      </c>
      <c r="R8" s="42" t="s">
        <v>51</v>
      </c>
      <c r="S8" s="140" t="s">
        <v>52</v>
      </c>
      <c r="T8" s="23" t="s">
        <v>53</v>
      </c>
      <c r="U8" s="44"/>
      <c r="V8" s="138"/>
    </row>
    <row r="9" s="1" customFormat="1" ht="33" customHeight="1" spans="1:22">
      <c r="A9" s="17">
        <v>5</v>
      </c>
      <c r="B9" s="22"/>
      <c r="C9" s="22"/>
      <c r="D9" s="20" t="s">
        <v>54</v>
      </c>
      <c r="E9" s="23"/>
      <c r="F9" s="20" t="s">
        <v>55</v>
      </c>
      <c r="G9" s="17" t="s">
        <v>30</v>
      </c>
      <c r="H9" s="21">
        <v>253.4</v>
      </c>
      <c r="I9" s="58">
        <v>0</v>
      </c>
      <c r="J9" s="58"/>
      <c r="K9" s="58"/>
      <c r="L9" s="101">
        <f t="shared" si="0"/>
        <v>253.4</v>
      </c>
      <c r="M9" s="42">
        <v>244.492</v>
      </c>
      <c r="N9" s="81">
        <v>244.492</v>
      </c>
      <c r="O9" s="42">
        <v>0</v>
      </c>
      <c r="P9" s="42">
        <f t="shared" si="1"/>
        <v>244.492</v>
      </c>
      <c r="Q9" s="17" t="s">
        <v>43</v>
      </c>
      <c r="R9" s="42" t="s">
        <v>56</v>
      </c>
      <c r="S9" s="140" t="s">
        <v>52</v>
      </c>
      <c r="T9" s="141" t="s">
        <v>53</v>
      </c>
      <c r="U9" s="44"/>
      <c r="V9" s="138"/>
    </row>
    <row r="10" s="1" customFormat="1" ht="33" customHeight="1" spans="1:22">
      <c r="A10" s="17">
        <v>6</v>
      </c>
      <c r="B10" s="22"/>
      <c r="C10" s="22"/>
      <c r="D10" s="20" t="s">
        <v>57</v>
      </c>
      <c r="E10" s="23"/>
      <c r="F10" s="20" t="s">
        <v>58</v>
      </c>
      <c r="G10" s="17" t="s">
        <v>30</v>
      </c>
      <c r="H10" s="21">
        <v>400</v>
      </c>
      <c r="I10" s="58">
        <v>0</v>
      </c>
      <c r="J10" s="58"/>
      <c r="K10" s="58"/>
      <c r="L10" s="101">
        <f t="shared" si="0"/>
        <v>400</v>
      </c>
      <c r="M10" s="42">
        <v>375.800085</v>
      </c>
      <c r="N10" s="81">
        <v>375.581634</v>
      </c>
      <c r="O10" s="42">
        <v>18.44</v>
      </c>
      <c r="P10" s="42">
        <f t="shared" si="1"/>
        <v>394.021634</v>
      </c>
      <c r="Q10" s="17" t="s">
        <v>59</v>
      </c>
      <c r="R10" s="17" t="s">
        <v>60</v>
      </c>
      <c r="S10" s="101" t="s">
        <v>61</v>
      </c>
      <c r="T10" s="46" t="s">
        <v>62</v>
      </c>
      <c r="U10" s="44"/>
      <c r="V10" s="138"/>
    </row>
    <row r="11" s="1" customFormat="1" ht="33" customHeight="1" spans="1:22">
      <c r="A11" s="17">
        <v>7</v>
      </c>
      <c r="B11" s="22"/>
      <c r="C11" s="22"/>
      <c r="D11" s="20" t="s">
        <v>63</v>
      </c>
      <c r="E11" s="23"/>
      <c r="F11" s="20" t="s">
        <v>64</v>
      </c>
      <c r="G11" s="17" t="s">
        <v>30</v>
      </c>
      <c r="H11" s="21">
        <v>84</v>
      </c>
      <c r="I11" s="58">
        <v>0</v>
      </c>
      <c r="J11" s="58"/>
      <c r="K11" s="58"/>
      <c r="L11" s="101">
        <f t="shared" si="0"/>
        <v>84</v>
      </c>
      <c r="M11" s="81">
        <v>79.79</v>
      </c>
      <c r="N11" s="81">
        <v>79.522365</v>
      </c>
      <c r="O11" s="81">
        <v>3.13</v>
      </c>
      <c r="P11" s="42">
        <f t="shared" si="1"/>
        <v>82.652365</v>
      </c>
      <c r="Q11" s="17" t="s">
        <v>65</v>
      </c>
      <c r="R11" s="42" t="s">
        <v>66</v>
      </c>
      <c r="S11" s="101" t="s">
        <v>67</v>
      </c>
      <c r="T11" s="142" t="s">
        <v>68</v>
      </c>
      <c r="U11" s="63"/>
      <c r="V11" s="138"/>
    </row>
    <row r="12" s="1" customFormat="1" ht="33" customHeight="1" spans="1:22">
      <c r="A12" s="17">
        <v>8</v>
      </c>
      <c r="B12" s="22"/>
      <c r="C12" s="22"/>
      <c r="D12" s="24" t="s">
        <v>69</v>
      </c>
      <c r="E12" s="22" t="s">
        <v>70</v>
      </c>
      <c r="F12" s="24" t="s">
        <v>71</v>
      </c>
      <c r="G12" s="25" t="s">
        <v>30</v>
      </c>
      <c r="H12" s="24">
        <v>107</v>
      </c>
      <c r="I12" s="58">
        <v>0</v>
      </c>
      <c r="J12" s="58"/>
      <c r="K12" s="58"/>
      <c r="L12" s="101">
        <f t="shared" si="0"/>
        <v>107</v>
      </c>
      <c r="M12" s="102">
        <v>105.87</v>
      </c>
      <c r="N12" s="102">
        <v>105.87</v>
      </c>
      <c r="O12" s="42">
        <v>0</v>
      </c>
      <c r="P12" s="42">
        <f t="shared" si="1"/>
        <v>105.87</v>
      </c>
      <c r="Q12" s="17" t="s">
        <v>72</v>
      </c>
      <c r="R12" s="42" t="s">
        <v>73</v>
      </c>
      <c r="S12" s="140" t="s">
        <v>52</v>
      </c>
      <c r="T12" s="141" t="s">
        <v>53</v>
      </c>
      <c r="U12" s="63"/>
      <c r="V12" s="138"/>
    </row>
    <row r="13" s="1" customFormat="1" ht="33" customHeight="1" spans="1:22">
      <c r="A13" s="17">
        <v>9</v>
      </c>
      <c r="B13" s="22"/>
      <c r="C13" s="22"/>
      <c r="D13" s="24" t="s">
        <v>74</v>
      </c>
      <c r="E13" s="22"/>
      <c r="F13" s="24" t="s">
        <v>75</v>
      </c>
      <c r="G13" s="25" t="s">
        <v>30</v>
      </c>
      <c r="H13" s="26">
        <v>27</v>
      </c>
      <c r="I13" s="58">
        <v>0</v>
      </c>
      <c r="J13" s="58"/>
      <c r="K13" s="58"/>
      <c r="L13" s="101">
        <f t="shared" si="0"/>
        <v>27</v>
      </c>
      <c r="M13" s="42">
        <v>26.794</v>
      </c>
      <c r="N13" s="81">
        <v>26.7786</v>
      </c>
      <c r="O13" s="42">
        <v>0</v>
      </c>
      <c r="P13" s="42">
        <f t="shared" si="1"/>
        <v>26.7786</v>
      </c>
      <c r="Q13" s="17" t="s">
        <v>65</v>
      </c>
      <c r="R13" s="81" t="s">
        <v>73</v>
      </c>
      <c r="S13" s="101" t="s">
        <v>76</v>
      </c>
      <c r="T13" s="46" t="s">
        <v>77</v>
      </c>
      <c r="U13" s="143"/>
      <c r="V13" s="138"/>
    </row>
    <row r="14" s="1" customFormat="1" ht="45" customHeight="1" spans="1:22">
      <c r="A14" s="17">
        <v>10</v>
      </c>
      <c r="B14" s="22"/>
      <c r="C14" s="22"/>
      <c r="D14" s="24" t="s">
        <v>78</v>
      </c>
      <c r="E14" s="22"/>
      <c r="F14" s="24" t="s">
        <v>79</v>
      </c>
      <c r="G14" s="27" t="s">
        <v>30</v>
      </c>
      <c r="H14" s="24">
        <v>115.5</v>
      </c>
      <c r="I14" s="58">
        <v>0</v>
      </c>
      <c r="J14" s="58"/>
      <c r="K14" s="58"/>
      <c r="L14" s="101">
        <f t="shared" si="0"/>
        <v>115.5</v>
      </c>
      <c r="M14" s="42">
        <v>108.4041</v>
      </c>
      <c r="N14" s="81">
        <v>108.240419</v>
      </c>
      <c r="O14" s="44">
        <v>6.442</v>
      </c>
      <c r="P14" s="42">
        <f t="shared" si="1"/>
        <v>114.682419</v>
      </c>
      <c r="Q14" s="17" t="s">
        <v>80</v>
      </c>
      <c r="R14" s="81" t="s">
        <v>73</v>
      </c>
      <c r="S14" s="101" t="s">
        <v>81</v>
      </c>
      <c r="T14" s="46" t="s">
        <v>82</v>
      </c>
      <c r="U14" s="143"/>
      <c r="V14" s="138"/>
    </row>
    <row r="15" s="1" customFormat="1" ht="45" customHeight="1" spans="1:22">
      <c r="A15" s="17">
        <v>11</v>
      </c>
      <c r="B15" s="22"/>
      <c r="C15" s="22"/>
      <c r="D15" s="24" t="s">
        <v>83</v>
      </c>
      <c r="E15" s="28"/>
      <c r="F15" s="24" t="s">
        <v>84</v>
      </c>
      <c r="G15" s="17" t="s">
        <v>30</v>
      </c>
      <c r="H15" s="24">
        <v>54</v>
      </c>
      <c r="I15" s="58">
        <v>0</v>
      </c>
      <c r="J15" s="58"/>
      <c r="K15" s="58"/>
      <c r="L15" s="101">
        <f t="shared" si="0"/>
        <v>54</v>
      </c>
      <c r="M15" s="42">
        <v>50.567483</v>
      </c>
      <c r="N15" s="81">
        <v>48.717134</v>
      </c>
      <c r="O15" s="44">
        <v>3.006</v>
      </c>
      <c r="P15" s="42">
        <f t="shared" si="1"/>
        <v>51.723134</v>
      </c>
      <c r="Q15" s="17" t="s">
        <v>80</v>
      </c>
      <c r="R15" s="17" t="s">
        <v>73</v>
      </c>
      <c r="S15" s="101" t="s">
        <v>67</v>
      </c>
      <c r="T15" s="46" t="s">
        <v>85</v>
      </c>
      <c r="U15" s="44"/>
      <c r="V15" s="138"/>
    </row>
    <row r="16" s="1" customFormat="1" ht="33" customHeight="1" spans="1:22">
      <c r="A16" s="17">
        <v>12</v>
      </c>
      <c r="B16" s="22"/>
      <c r="C16" s="22"/>
      <c r="D16" s="29" t="s">
        <v>86</v>
      </c>
      <c r="E16" s="18" t="s">
        <v>87</v>
      </c>
      <c r="F16" s="29" t="s">
        <v>88</v>
      </c>
      <c r="G16" s="17" t="s">
        <v>30</v>
      </c>
      <c r="H16" s="29">
        <v>72.55</v>
      </c>
      <c r="I16" s="58">
        <v>0</v>
      </c>
      <c r="J16" s="58"/>
      <c r="K16" s="58"/>
      <c r="L16" s="101">
        <f t="shared" si="0"/>
        <v>72.55</v>
      </c>
      <c r="M16" s="42">
        <v>67.38</v>
      </c>
      <c r="N16" s="81">
        <v>67.043334</v>
      </c>
      <c r="O16" s="44">
        <v>4.23</v>
      </c>
      <c r="P16" s="42">
        <f t="shared" si="1"/>
        <v>71.273334</v>
      </c>
      <c r="Q16" s="17" t="s">
        <v>89</v>
      </c>
      <c r="R16" s="81" t="s">
        <v>66</v>
      </c>
      <c r="S16" s="101" t="s">
        <v>67</v>
      </c>
      <c r="T16" s="142" t="s">
        <v>90</v>
      </c>
      <c r="U16" s="44"/>
      <c r="V16" s="138"/>
    </row>
    <row r="17" s="1" customFormat="1" ht="33" customHeight="1" spans="1:22">
      <c r="A17" s="17">
        <v>13</v>
      </c>
      <c r="B17" s="22"/>
      <c r="C17" s="22"/>
      <c r="D17" s="29" t="s">
        <v>91</v>
      </c>
      <c r="E17" s="22"/>
      <c r="F17" s="29" t="s">
        <v>92</v>
      </c>
      <c r="G17" s="17" t="s">
        <v>30</v>
      </c>
      <c r="H17" s="29">
        <v>224</v>
      </c>
      <c r="I17" s="58">
        <v>0</v>
      </c>
      <c r="J17" s="58"/>
      <c r="K17" s="58"/>
      <c r="L17" s="101">
        <f t="shared" si="0"/>
        <v>224</v>
      </c>
      <c r="M17" s="42">
        <v>210.076367</v>
      </c>
      <c r="N17" s="81">
        <v>209.99636</v>
      </c>
      <c r="O17" s="44">
        <v>13.16</v>
      </c>
      <c r="P17" s="42">
        <f t="shared" si="1"/>
        <v>223.15636</v>
      </c>
      <c r="Q17" s="17" t="s">
        <v>72</v>
      </c>
      <c r="R17" s="81" t="s">
        <v>93</v>
      </c>
      <c r="S17" s="101" t="s">
        <v>94</v>
      </c>
      <c r="T17" s="46" t="s">
        <v>95</v>
      </c>
      <c r="U17" s="143"/>
      <c r="V17" s="138"/>
    </row>
    <row r="18" s="1" customFormat="1" ht="33" customHeight="1" spans="1:22">
      <c r="A18" s="17">
        <v>14</v>
      </c>
      <c r="B18" s="22"/>
      <c r="C18" s="22"/>
      <c r="D18" s="29" t="s">
        <v>96</v>
      </c>
      <c r="E18" s="22"/>
      <c r="F18" s="29" t="s">
        <v>97</v>
      </c>
      <c r="G18" s="17" t="s">
        <v>30</v>
      </c>
      <c r="H18" s="29">
        <v>42</v>
      </c>
      <c r="I18" s="58">
        <v>0</v>
      </c>
      <c r="J18" s="58"/>
      <c r="K18" s="58"/>
      <c r="L18" s="101">
        <f t="shared" si="0"/>
        <v>42</v>
      </c>
      <c r="M18" s="42">
        <v>39.03</v>
      </c>
      <c r="N18" s="81">
        <v>38.778294</v>
      </c>
      <c r="O18" s="44">
        <v>2.44</v>
      </c>
      <c r="P18" s="42">
        <f t="shared" si="1"/>
        <v>41.218294</v>
      </c>
      <c r="Q18" s="17" t="s">
        <v>98</v>
      </c>
      <c r="R18" s="81" t="s">
        <v>93</v>
      </c>
      <c r="S18" s="101" t="s">
        <v>99</v>
      </c>
      <c r="T18" s="142" t="s">
        <v>100</v>
      </c>
      <c r="U18" s="143"/>
      <c r="V18" s="138"/>
    </row>
    <row r="19" s="1" customFormat="1" ht="33" customHeight="1" spans="1:22">
      <c r="A19" s="17">
        <v>15</v>
      </c>
      <c r="B19" s="22"/>
      <c r="C19" s="22"/>
      <c r="D19" s="30" t="s">
        <v>101</v>
      </c>
      <c r="E19" s="22"/>
      <c r="F19" s="31" t="s">
        <v>88</v>
      </c>
      <c r="G19" s="17" t="s">
        <v>30</v>
      </c>
      <c r="H19" s="24">
        <v>222.05882</v>
      </c>
      <c r="I19" s="58">
        <v>0</v>
      </c>
      <c r="J19" s="58"/>
      <c r="K19" s="58"/>
      <c r="L19" s="101">
        <f t="shared" si="0"/>
        <v>222.05882</v>
      </c>
      <c r="M19" s="42">
        <v>200</v>
      </c>
      <c r="N19" s="81">
        <v>199.153421</v>
      </c>
      <c r="O19" s="44">
        <v>16.09</v>
      </c>
      <c r="P19" s="42">
        <f t="shared" si="1"/>
        <v>215.243421</v>
      </c>
      <c r="Q19" s="17" t="s">
        <v>98</v>
      </c>
      <c r="R19" s="81" t="s">
        <v>102</v>
      </c>
      <c r="S19" s="101" t="s">
        <v>103</v>
      </c>
      <c r="T19" s="46" t="s">
        <v>104</v>
      </c>
      <c r="U19" s="143"/>
      <c r="V19" s="138"/>
    </row>
    <row r="20" s="1" customFormat="1" ht="33" customHeight="1" spans="1:22">
      <c r="A20" s="17">
        <v>16</v>
      </c>
      <c r="B20" s="22"/>
      <c r="C20" s="22"/>
      <c r="D20" s="32" t="s">
        <v>105</v>
      </c>
      <c r="E20" s="33"/>
      <c r="F20" s="34" t="s">
        <v>106</v>
      </c>
      <c r="G20" s="17" t="s">
        <v>30</v>
      </c>
      <c r="H20" s="29">
        <v>212.22</v>
      </c>
      <c r="I20" s="58">
        <v>0</v>
      </c>
      <c r="J20" s="58"/>
      <c r="K20" s="58"/>
      <c r="L20" s="101">
        <f t="shared" si="0"/>
        <v>212.22</v>
      </c>
      <c r="M20" s="42">
        <v>200.25</v>
      </c>
      <c r="N20" s="81">
        <v>199.739974</v>
      </c>
      <c r="O20" s="44">
        <v>12.48</v>
      </c>
      <c r="P20" s="42">
        <f t="shared" si="1"/>
        <v>212.219974</v>
      </c>
      <c r="Q20" s="17" t="s">
        <v>107</v>
      </c>
      <c r="R20" s="46" t="s">
        <v>93</v>
      </c>
      <c r="S20" s="101" t="s">
        <v>108</v>
      </c>
      <c r="T20" s="46" t="s">
        <v>109</v>
      </c>
      <c r="U20" s="143"/>
      <c r="V20" s="138"/>
    </row>
    <row r="21" s="1" customFormat="1" ht="33" customHeight="1" spans="1:22">
      <c r="A21" s="17">
        <v>17</v>
      </c>
      <c r="B21" s="22"/>
      <c r="C21" s="22"/>
      <c r="D21" s="32" t="s">
        <v>110</v>
      </c>
      <c r="E21" s="18" t="s">
        <v>111</v>
      </c>
      <c r="F21" s="34" t="s">
        <v>112</v>
      </c>
      <c r="G21" s="25" t="s">
        <v>30</v>
      </c>
      <c r="H21" s="29">
        <v>503.2</v>
      </c>
      <c r="I21" s="58">
        <v>0</v>
      </c>
      <c r="J21" s="58"/>
      <c r="K21" s="58"/>
      <c r="L21" s="101">
        <f t="shared" si="0"/>
        <v>503.2</v>
      </c>
      <c r="M21" s="42">
        <v>474.880719</v>
      </c>
      <c r="N21" s="81">
        <v>474.45703</v>
      </c>
      <c r="O21" s="44">
        <v>26.5</v>
      </c>
      <c r="P21" s="42">
        <f t="shared" si="1"/>
        <v>500.95703</v>
      </c>
      <c r="Q21" s="17" t="s">
        <v>113</v>
      </c>
      <c r="R21" s="81" t="s">
        <v>32</v>
      </c>
      <c r="S21" s="46" t="s">
        <v>114</v>
      </c>
      <c r="T21" s="46" t="s">
        <v>115</v>
      </c>
      <c r="U21" s="143"/>
      <c r="V21" s="138"/>
    </row>
    <row r="22" s="1" customFormat="1" ht="41" customHeight="1" spans="1:22">
      <c r="A22" s="17">
        <v>18</v>
      </c>
      <c r="B22" s="22"/>
      <c r="C22" s="22"/>
      <c r="D22" s="30" t="s">
        <v>116</v>
      </c>
      <c r="E22" s="33"/>
      <c r="F22" s="31" t="s">
        <v>117</v>
      </c>
      <c r="G22" s="17" t="s">
        <v>30</v>
      </c>
      <c r="H22" s="24">
        <v>507.04</v>
      </c>
      <c r="I22" s="58">
        <v>0</v>
      </c>
      <c r="J22" s="58"/>
      <c r="K22" s="58"/>
      <c r="L22" s="101">
        <f t="shared" si="0"/>
        <v>507.04</v>
      </c>
      <c r="M22" s="42">
        <v>478.675695</v>
      </c>
      <c r="N22" s="81">
        <v>478.546264</v>
      </c>
      <c r="O22" s="44">
        <v>26.5</v>
      </c>
      <c r="P22" s="42">
        <f t="shared" si="1"/>
        <v>505.046264</v>
      </c>
      <c r="Q22" s="17" t="s">
        <v>113</v>
      </c>
      <c r="R22" s="81" t="s">
        <v>118</v>
      </c>
      <c r="S22" s="106" t="s">
        <v>119</v>
      </c>
      <c r="T22" s="46" t="s">
        <v>120</v>
      </c>
      <c r="U22" s="143"/>
      <c r="V22" s="138"/>
    </row>
    <row r="23" s="1" customFormat="1" ht="55" customHeight="1" spans="1:22">
      <c r="A23" s="17">
        <v>19</v>
      </c>
      <c r="B23" s="22"/>
      <c r="C23" s="22"/>
      <c r="D23" s="35" t="s">
        <v>121</v>
      </c>
      <c r="E23" s="18" t="s">
        <v>122</v>
      </c>
      <c r="F23" s="36" t="s">
        <v>123</v>
      </c>
      <c r="G23" s="17" t="s">
        <v>30</v>
      </c>
      <c r="H23" s="37">
        <v>160.8</v>
      </c>
      <c r="I23" s="58">
        <v>0</v>
      </c>
      <c r="J23" s="58"/>
      <c r="K23" s="58"/>
      <c r="L23" s="101">
        <f t="shared" si="0"/>
        <v>160.8</v>
      </c>
      <c r="M23" s="42">
        <v>159.6744</v>
      </c>
      <c r="N23" s="81">
        <v>159.6744</v>
      </c>
      <c r="O23" s="44">
        <v>0</v>
      </c>
      <c r="P23" s="42">
        <f t="shared" si="1"/>
        <v>159.6744</v>
      </c>
      <c r="Q23" s="17" t="s">
        <v>31</v>
      </c>
      <c r="R23" s="81" t="s">
        <v>56</v>
      </c>
      <c r="S23" s="140" t="s">
        <v>52</v>
      </c>
      <c r="T23" s="23" t="s">
        <v>53</v>
      </c>
      <c r="U23" s="143"/>
      <c r="V23" s="138"/>
    </row>
    <row r="24" s="1" customFormat="1" ht="28" customHeight="1" spans="1:22">
      <c r="A24" s="17">
        <v>20</v>
      </c>
      <c r="B24" s="22"/>
      <c r="C24" s="22"/>
      <c r="D24" s="35" t="s">
        <v>124</v>
      </c>
      <c r="E24" s="22"/>
      <c r="F24" s="36" t="s">
        <v>125</v>
      </c>
      <c r="G24" s="17" t="s">
        <v>30</v>
      </c>
      <c r="H24" s="38">
        <v>206.575</v>
      </c>
      <c r="I24" s="58">
        <v>0</v>
      </c>
      <c r="J24" s="58"/>
      <c r="K24" s="58"/>
      <c r="L24" s="101">
        <f t="shared" si="0"/>
        <v>206.575</v>
      </c>
      <c r="M24" s="42">
        <v>194.3</v>
      </c>
      <c r="N24" s="81">
        <v>194.166566</v>
      </c>
      <c r="O24" s="44">
        <v>11.12</v>
      </c>
      <c r="P24" s="42">
        <f t="shared" si="1"/>
        <v>205.286566</v>
      </c>
      <c r="Q24" s="17" t="s">
        <v>126</v>
      </c>
      <c r="R24" s="81" t="s">
        <v>127</v>
      </c>
      <c r="S24" s="106" t="s">
        <v>128</v>
      </c>
      <c r="T24" s="142" t="s">
        <v>129</v>
      </c>
      <c r="U24" s="143"/>
      <c r="V24" s="138"/>
    </row>
    <row r="25" s="1" customFormat="1" ht="33" customHeight="1" spans="1:22">
      <c r="A25" s="17">
        <v>21</v>
      </c>
      <c r="B25" s="22"/>
      <c r="C25" s="22"/>
      <c r="D25" s="39" t="s">
        <v>130</v>
      </c>
      <c r="E25" s="23" t="s">
        <v>131</v>
      </c>
      <c r="F25" s="40" t="s">
        <v>132</v>
      </c>
      <c r="G25" s="17" t="s">
        <v>30</v>
      </c>
      <c r="H25" s="41">
        <v>750</v>
      </c>
      <c r="I25" s="58">
        <v>0</v>
      </c>
      <c r="J25" s="58"/>
      <c r="K25" s="58"/>
      <c r="L25" s="101">
        <f t="shared" si="0"/>
        <v>750</v>
      </c>
      <c r="M25" s="42">
        <v>677.331211</v>
      </c>
      <c r="N25" s="81">
        <v>677.218633</v>
      </c>
      <c r="O25" s="44">
        <v>33.68</v>
      </c>
      <c r="P25" s="42">
        <f t="shared" si="1"/>
        <v>710.898633</v>
      </c>
      <c r="Q25" s="17" t="s">
        <v>133</v>
      </c>
      <c r="R25" s="81" t="s">
        <v>134</v>
      </c>
      <c r="S25" s="106" t="s">
        <v>135</v>
      </c>
      <c r="T25" s="142" t="s">
        <v>136</v>
      </c>
      <c r="U25" s="143"/>
      <c r="V25" s="138"/>
    </row>
    <row r="26" s="1" customFormat="1" ht="29" customHeight="1" spans="1:22">
      <c r="A26" s="17">
        <v>22</v>
      </c>
      <c r="B26" s="22"/>
      <c r="C26" s="22"/>
      <c r="D26" s="24" t="s">
        <v>137</v>
      </c>
      <c r="E26" s="42" t="s">
        <v>138</v>
      </c>
      <c r="F26" s="20" t="s">
        <v>139</v>
      </c>
      <c r="G26" s="17" t="s">
        <v>30</v>
      </c>
      <c r="H26" s="24">
        <v>202.62</v>
      </c>
      <c r="I26" s="58">
        <v>0</v>
      </c>
      <c r="J26" s="58"/>
      <c r="K26" s="58"/>
      <c r="L26" s="101">
        <f t="shared" si="0"/>
        <v>202.62</v>
      </c>
      <c r="M26" s="42">
        <v>184.222921</v>
      </c>
      <c r="N26" s="81">
        <v>183.814843</v>
      </c>
      <c r="O26" s="44">
        <v>15.9962</v>
      </c>
      <c r="P26" s="42">
        <f t="shared" si="1"/>
        <v>199.811043</v>
      </c>
      <c r="Q26" s="17" t="s">
        <v>80</v>
      </c>
      <c r="R26" s="81" t="s">
        <v>140</v>
      </c>
      <c r="S26" s="106" t="s">
        <v>141</v>
      </c>
      <c r="T26" s="46" t="s">
        <v>142</v>
      </c>
      <c r="U26" s="143"/>
      <c r="V26" s="138"/>
    </row>
    <row r="27" s="1" customFormat="1" ht="29" customHeight="1" spans="1:22">
      <c r="A27" s="17">
        <v>23</v>
      </c>
      <c r="B27" s="22"/>
      <c r="C27" s="22"/>
      <c r="D27" s="20" t="s">
        <v>143</v>
      </c>
      <c r="E27" s="43" t="s">
        <v>122</v>
      </c>
      <c r="F27" s="20" t="s">
        <v>144</v>
      </c>
      <c r="G27" s="17" t="s">
        <v>30</v>
      </c>
      <c r="H27" s="20">
        <v>80.75</v>
      </c>
      <c r="I27" s="58">
        <v>0</v>
      </c>
      <c r="J27" s="58"/>
      <c r="K27" s="58"/>
      <c r="L27" s="101">
        <f t="shared" si="0"/>
        <v>80.75</v>
      </c>
      <c r="M27" s="42">
        <v>79.985</v>
      </c>
      <c r="N27" s="81">
        <v>79.985</v>
      </c>
      <c r="O27" s="44">
        <v>0</v>
      </c>
      <c r="P27" s="42">
        <f t="shared" si="1"/>
        <v>79.985</v>
      </c>
      <c r="Q27" s="17" t="s">
        <v>145</v>
      </c>
      <c r="R27" s="81" t="s">
        <v>146</v>
      </c>
      <c r="S27" s="140" t="s">
        <v>52</v>
      </c>
      <c r="T27" s="141" t="s">
        <v>53</v>
      </c>
      <c r="U27" s="143"/>
      <c r="V27" s="138"/>
    </row>
    <row r="28" s="1" customFormat="1" ht="41" customHeight="1" spans="1:22">
      <c r="A28" s="17">
        <v>24</v>
      </c>
      <c r="B28" s="22"/>
      <c r="C28" s="22"/>
      <c r="D28" s="20" t="s">
        <v>147</v>
      </c>
      <c r="E28" s="44" t="s">
        <v>148</v>
      </c>
      <c r="F28" s="20" t="s">
        <v>149</v>
      </c>
      <c r="G28" s="17" t="s">
        <v>30</v>
      </c>
      <c r="H28" s="20">
        <v>90.15</v>
      </c>
      <c r="I28" s="58">
        <v>0</v>
      </c>
      <c r="J28" s="58"/>
      <c r="K28" s="58"/>
      <c r="L28" s="101">
        <f t="shared" si="0"/>
        <v>90.15</v>
      </c>
      <c r="M28" s="42">
        <v>83</v>
      </c>
      <c r="N28" s="81">
        <v>82.420435</v>
      </c>
      <c r="O28" s="44">
        <v>6.146</v>
      </c>
      <c r="P28" s="42">
        <f t="shared" si="1"/>
        <v>88.566435</v>
      </c>
      <c r="Q28" s="17" t="s">
        <v>80</v>
      </c>
      <c r="R28" s="17" t="s">
        <v>150</v>
      </c>
      <c r="S28" s="144" t="s">
        <v>151</v>
      </c>
      <c r="T28" s="142" t="s">
        <v>152</v>
      </c>
      <c r="U28" s="143"/>
      <c r="V28" s="138"/>
    </row>
    <row r="29" s="1" customFormat="1" ht="41" customHeight="1" spans="1:22">
      <c r="A29" s="17">
        <v>25</v>
      </c>
      <c r="B29" s="22"/>
      <c r="C29" s="22"/>
      <c r="D29" s="20" t="s">
        <v>153</v>
      </c>
      <c r="E29" s="42"/>
      <c r="F29" s="20" t="s">
        <v>154</v>
      </c>
      <c r="G29" s="17" t="s">
        <v>30</v>
      </c>
      <c r="H29" s="45">
        <v>117</v>
      </c>
      <c r="I29" s="58">
        <v>0</v>
      </c>
      <c r="J29" s="58"/>
      <c r="K29" s="58"/>
      <c r="L29" s="101">
        <f t="shared" si="0"/>
        <v>117</v>
      </c>
      <c r="M29" s="42">
        <v>105.9</v>
      </c>
      <c r="N29" s="81">
        <v>103.693375</v>
      </c>
      <c r="O29" s="44">
        <v>7.8046</v>
      </c>
      <c r="P29" s="42">
        <f t="shared" si="1"/>
        <v>111.497975</v>
      </c>
      <c r="Q29" s="17" t="s">
        <v>155</v>
      </c>
      <c r="R29" s="17" t="s">
        <v>156</v>
      </c>
      <c r="S29" s="144" t="s">
        <v>157</v>
      </c>
      <c r="T29" s="142" t="s">
        <v>158</v>
      </c>
      <c r="U29" s="143"/>
      <c r="V29" s="138"/>
    </row>
    <row r="30" s="1" customFormat="1" ht="37" customHeight="1" spans="1:22">
      <c r="A30" s="17">
        <v>26</v>
      </c>
      <c r="B30" s="22"/>
      <c r="C30" s="22"/>
      <c r="D30" s="46" t="s">
        <v>159</v>
      </c>
      <c r="E30" s="44" t="s">
        <v>111</v>
      </c>
      <c r="F30" s="47" t="s">
        <v>160</v>
      </c>
      <c r="G30" s="17"/>
      <c r="H30" s="46">
        <v>162.5</v>
      </c>
      <c r="I30" s="58">
        <v>0</v>
      </c>
      <c r="J30" s="58"/>
      <c r="K30" s="58"/>
      <c r="L30" s="101">
        <f t="shared" si="0"/>
        <v>162.5</v>
      </c>
      <c r="M30" s="42">
        <v>149.9599</v>
      </c>
      <c r="N30" s="81">
        <v>149.6898</v>
      </c>
      <c r="O30" s="44">
        <v>9.25</v>
      </c>
      <c r="P30" s="42">
        <f t="shared" si="1"/>
        <v>158.9398</v>
      </c>
      <c r="Q30" s="17" t="s">
        <v>161</v>
      </c>
      <c r="R30" s="17" t="s">
        <v>162</v>
      </c>
      <c r="S30" s="144" t="s">
        <v>163</v>
      </c>
      <c r="T30" s="142" t="s">
        <v>164</v>
      </c>
      <c r="U30" s="143"/>
      <c r="V30" s="138"/>
    </row>
    <row r="31" s="1" customFormat="1" ht="37" customHeight="1" spans="1:22">
      <c r="A31" s="17">
        <v>27</v>
      </c>
      <c r="B31" s="22"/>
      <c r="C31" s="22"/>
      <c r="D31" s="48" t="s">
        <v>165</v>
      </c>
      <c r="E31" s="42"/>
      <c r="F31" s="47" t="s">
        <v>166</v>
      </c>
      <c r="G31" s="17"/>
      <c r="H31" s="46">
        <v>123.34</v>
      </c>
      <c r="I31" s="58">
        <v>0</v>
      </c>
      <c r="J31" s="58"/>
      <c r="K31" s="58"/>
      <c r="L31" s="101">
        <f t="shared" si="0"/>
        <v>123.34</v>
      </c>
      <c r="M31" s="42">
        <v>110.749988</v>
      </c>
      <c r="N31" s="81">
        <v>110.244684</v>
      </c>
      <c r="O31" s="44">
        <v>6.99</v>
      </c>
      <c r="P31" s="42">
        <f t="shared" si="1"/>
        <v>117.234684</v>
      </c>
      <c r="Q31" s="17" t="s">
        <v>161</v>
      </c>
      <c r="R31" s="17" t="s">
        <v>162</v>
      </c>
      <c r="S31" s="144" t="s">
        <v>163</v>
      </c>
      <c r="T31" s="142" t="s">
        <v>167</v>
      </c>
      <c r="U31" s="143"/>
      <c r="V31" s="138"/>
    </row>
    <row r="32" s="1" customFormat="1" ht="33" customHeight="1" spans="1:22">
      <c r="A32" s="17">
        <v>28</v>
      </c>
      <c r="B32" s="22"/>
      <c r="C32" s="22"/>
      <c r="D32" s="46" t="s">
        <v>168</v>
      </c>
      <c r="E32" s="33" t="s">
        <v>169</v>
      </c>
      <c r="F32" s="20" t="s">
        <v>170</v>
      </c>
      <c r="G32" s="17"/>
      <c r="H32" s="21">
        <v>117.6</v>
      </c>
      <c r="I32" s="58">
        <v>0</v>
      </c>
      <c r="J32" s="58"/>
      <c r="K32" s="58"/>
      <c r="L32" s="101">
        <f t="shared" si="0"/>
        <v>117.6</v>
      </c>
      <c r="M32" s="42">
        <v>117.6</v>
      </c>
      <c r="N32" s="81">
        <v>113.7</v>
      </c>
      <c r="O32" s="44">
        <v>0</v>
      </c>
      <c r="P32" s="42">
        <f t="shared" si="1"/>
        <v>113.7</v>
      </c>
      <c r="Q32" s="17" t="s">
        <v>171</v>
      </c>
      <c r="R32" s="17" t="s">
        <v>172</v>
      </c>
      <c r="S32" s="140" t="s">
        <v>52</v>
      </c>
      <c r="T32" s="141" t="s">
        <v>53</v>
      </c>
      <c r="U32" s="143"/>
      <c r="V32" s="138"/>
    </row>
    <row r="33" s="1" customFormat="1" ht="36" customHeight="1" spans="1:22">
      <c r="A33" s="17">
        <v>29</v>
      </c>
      <c r="B33" s="33"/>
      <c r="C33" s="33"/>
      <c r="D33" s="20" t="s">
        <v>173</v>
      </c>
      <c r="E33" s="23" t="s">
        <v>174</v>
      </c>
      <c r="F33" s="20" t="s">
        <v>175</v>
      </c>
      <c r="G33" s="17" t="s">
        <v>30</v>
      </c>
      <c r="H33" s="20">
        <v>268.78618</v>
      </c>
      <c r="I33" s="58">
        <v>0</v>
      </c>
      <c r="J33" s="58"/>
      <c r="K33" s="58"/>
      <c r="L33" s="101">
        <f t="shared" si="0"/>
        <v>268.78618</v>
      </c>
      <c r="M33" s="42">
        <v>268.79</v>
      </c>
      <c r="N33" s="81">
        <v>260.169344</v>
      </c>
      <c r="O33" s="44">
        <v>0</v>
      </c>
      <c r="P33" s="42">
        <f t="shared" si="1"/>
        <v>260.169344</v>
      </c>
      <c r="Q33" s="17" t="s">
        <v>171</v>
      </c>
      <c r="R33" s="17" t="s">
        <v>176</v>
      </c>
      <c r="S33" s="140" t="s">
        <v>52</v>
      </c>
      <c r="T33" s="23" t="s">
        <v>53</v>
      </c>
      <c r="U33" s="17"/>
      <c r="V33" s="138"/>
    </row>
    <row r="34" s="2" customFormat="1" ht="27" customHeight="1" spans="1:22">
      <c r="A34" s="49" t="s">
        <v>177</v>
      </c>
      <c r="B34" s="49"/>
      <c r="C34" s="49"/>
      <c r="D34" s="49"/>
      <c r="E34" s="50"/>
      <c r="F34" s="49"/>
      <c r="G34" s="49"/>
      <c r="H34" s="51">
        <f>SUM(H5:H33)</f>
        <v>6099</v>
      </c>
      <c r="I34" s="51">
        <f>SUM(I5:I33)</f>
        <v>0</v>
      </c>
      <c r="J34" s="51"/>
      <c r="K34" s="51"/>
      <c r="L34" s="51">
        <f>SUM(L5:L33)</f>
        <v>6099</v>
      </c>
      <c r="M34" s="51">
        <f>SUM(M5:M33)</f>
        <v>5721.783125</v>
      </c>
      <c r="N34" s="51">
        <f>SUM(N5:N33)</f>
        <v>5695.739175</v>
      </c>
      <c r="O34" s="51">
        <f>SUM(O5:O33)</f>
        <v>265.9549</v>
      </c>
      <c r="P34" s="51">
        <f>SUM(P5:P33)</f>
        <v>5961.694075</v>
      </c>
      <c r="Q34" s="51"/>
      <c r="R34" s="51"/>
      <c r="S34" s="51"/>
      <c r="T34" s="145"/>
      <c r="U34" s="146"/>
      <c r="V34" s="147"/>
    </row>
    <row r="35" s="1" customFormat="1" ht="32" customHeight="1" spans="1:22">
      <c r="A35" s="52">
        <v>30</v>
      </c>
      <c r="B35" s="52" t="s">
        <v>178</v>
      </c>
      <c r="C35" s="52" t="s">
        <v>26</v>
      </c>
      <c r="D35" s="53" t="s">
        <v>179</v>
      </c>
      <c r="E35" s="52" t="s">
        <v>28</v>
      </c>
      <c r="F35" s="54" t="s">
        <v>180</v>
      </c>
      <c r="G35" s="17" t="s">
        <v>30</v>
      </c>
      <c r="H35" s="46">
        <v>0</v>
      </c>
      <c r="I35" s="19">
        <v>85</v>
      </c>
      <c r="J35" s="19"/>
      <c r="K35" s="19"/>
      <c r="L35" s="52">
        <f t="shared" ref="L35:L45" si="2">H35+I35</f>
        <v>85</v>
      </c>
      <c r="M35" s="42">
        <v>75.1</v>
      </c>
      <c r="N35" s="81">
        <v>75.1</v>
      </c>
      <c r="O35" s="44">
        <v>0</v>
      </c>
      <c r="P35" s="42">
        <f t="shared" ref="P35:P45" si="3">N35+O35</f>
        <v>75.1</v>
      </c>
      <c r="Q35" s="143" t="s">
        <v>181</v>
      </c>
      <c r="R35" s="81" t="s">
        <v>182</v>
      </c>
      <c r="S35" s="140" t="s">
        <v>52</v>
      </c>
      <c r="T35" s="23" t="s">
        <v>53</v>
      </c>
      <c r="U35" s="44"/>
      <c r="V35" s="148"/>
    </row>
    <row r="36" s="1" customFormat="1" ht="27" customHeight="1" spans="1:22">
      <c r="A36" s="52">
        <v>31</v>
      </c>
      <c r="B36" s="52"/>
      <c r="C36" s="52"/>
      <c r="D36" s="20" t="s">
        <v>183</v>
      </c>
      <c r="E36" s="55"/>
      <c r="F36" s="29" t="s">
        <v>36</v>
      </c>
      <c r="G36" s="17" t="s">
        <v>30</v>
      </c>
      <c r="H36" s="46">
        <v>0</v>
      </c>
      <c r="I36" s="19">
        <v>120</v>
      </c>
      <c r="J36" s="19"/>
      <c r="K36" s="19"/>
      <c r="L36" s="52">
        <f t="shared" si="2"/>
        <v>120</v>
      </c>
      <c r="M36" s="42">
        <v>117.24</v>
      </c>
      <c r="N36" s="81">
        <v>117.24</v>
      </c>
      <c r="O36" s="44">
        <v>0</v>
      </c>
      <c r="P36" s="42">
        <f t="shared" si="3"/>
        <v>117.24</v>
      </c>
      <c r="Q36" s="143" t="s">
        <v>184</v>
      </c>
      <c r="R36" s="81" t="s">
        <v>32</v>
      </c>
      <c r="S36" s="140" t="s">
        <v>52</v>
      </c>
      <c r="T36" s="23" t="s">
        <v>53</v>
      </c>
      <c r="U36" s="149"/>
      <c r="V36" s="138"/>
    </row>
    <row r="37" s="1" customFormat="1" ht="35" customHeight="1" spans="1:22">
      <c r="A37" s="52">
        <v>32</v>
      </c>
      <c r="B37" s="52"/>
      <c r="C37" s="52"/>
      <c r="D37" s="47" t="s">
        <v>185</v>
      </c>
      <c r="E37" s="55"/>
      <c r="F37" s="20" t="s">
        <v>186</v>
      </c>
      <c r="G37" s="17" t="s">
        <v>30</v>
      </c>
      <c r="H37" s="56">
        <v>0</v>
      </c>
      <c r="I37" s="103">
        <v>102.7</v>
      </c>
      <c r="J37" s="103"/>
      <c r="K37" s="103"/>
      <c r="L37" s="52">
        <f t="shared" si="2"/>
        <v>102.7</v>
      </c>
      <c r="M37" s="42">
        <v>91</v>
      </c>
      <c r="N37" s="81">
        <v>90.74434</v>
      </c>
      <c r="O37" s="44">
        <v>6.8235</v>
      </c>
      <c r="P37" s="42">
        <f t="shared" si="3"/>
        <v>97.56784</v>
      </c>
      <c r="Q37" s="143" t="s">
        <v>187</v>
      </c>
      <c r="R37" s="106" t="s">
        <v>188</v>
      </c>
      <c r="S37" s="150" t="s">
        <v>189</v>
      </c>
      <c r="T37" s="142" t="s">
        <v>190</v>
      </c>
      <c r="U37" s="44"/>
      <c r="V37" s="138"/>
    </row>
    <row r="38" s="1" customFormat="1" ht="27" customHeight="1" spans="1:22">
      <c r="A38" s="52">
        <v>33</v>
      </c>
      <c r="B38" s="52"/>
      <c r="C38" s="52"/>
      <c r="D38" s="24" t="s">
        <v>191</v>
      </c>
      <c r="E38" s="52" t="s">
        <v>70</v>
      </c>
      <c r="F38" s="44" t="s">
        <v>192</v>
      </c>
      <c r="G38" s="17" t="s">
        <v>30</v>
      </c>
      <c r="H38" s="56">
        <v>0</v>
      </c>
      <c r="I38" s="59">
        <v>110</v>
      </c>
      <c r="J38" s="59"/>
      <c r="K38" s="59"/>
      <c r="L38" s="52">
        <f t="shared" si="2"/>
        <v>110</v>
      </c>
      <c r="M38" s="42">
        <v>108.8</v>
      </c>
      <c r="N38" s="81">
        <v>108.8</v>
      </c>
      <c r="O38" s="44">
        <v>0</v>
      </c>
      <c r="P38" s="42">
        <f t="shared" si="3"/>
        <v>108.8</v>
      </c>
      <c r="Q38" s="143" t="s">
        <v>43</v>
      </c>
      <c r="R38" s="17" t="s">
        <v>193</v>
      </c>
      <c r="S38" s="140" t="s">
        <v>52</v>
      </c>
      <c r="T38" s="23" t="s">
        <v>53</v>
      </c>
      <c r="U38" s="44"/>
      <c r="V38" s="138"/>
    </row>
    <row r="39" s="1" customFormat="1" ht="27" customHeight="1" spans="1:22">
      <c r="A39" s="52">
        <v>34</v>
      </c>
      <c r="B39" s="52"/>
      <c r="C39" s="52"/>
      <c r="D39" s="24" t="s">
        <v>194</v>
      </c>
      <c r="E39" s="52"/>
      <c r="F39" s="44" t="s">
        <v>192</v>
      </c>
      <c r="G39" s="17" t="s">
        <v>30</v>
      </c>
      <c r="H39" s="57">
        <v>0</v>
      </c>
      <c r="I39" s="104">
        <v>33</v>
      </c>
      <c r="J39" s="104"/>
      <c r="K39" s="104"/>
      <c r="L39" s="52">
        <f t="shared" si="2"/>
        <v>33</v>
      </c>
      <c r="M39" s="42">
        <v>30.561881</v>
      </c>
      <c r="N39" s="81">
        <v>30.538381</v>
      </c>
      <c r="O39" s="44">
        <v>2.168</v>
      </c>
      <c r="P39" s="42">
        <f t="shared" si="3"/>
        <v>32.706381</v>
      </c>
      <c r="Q39" s="143" t="s">
        <v>80</v>
      </c>
      <c r="R39" s="17" t="s">
        <v>73</v>
      </c>
      <c r="S39" s="144" t="s">
        <v>81</v>
      </c>
      <c r="T39" s="23" t="s">
        <v>195</v>
      </c>
      <c r="U39" s="44"/>
      <c r="V39" s="138"/>
    </row>
    <row r="40" s="1" customFormat="1" ht="24" customHeight="1" spans="1:22">
      <c r="A40" s="52">
        <v>35</v>
      </c>
      <c r="B40" s="52"/>
      <c r="C40" s="52"/>
      <c r="D40" s="29" t="s">
        <v>196</v>
      </c>
      <c r="E40" s="52" t="s">
        <v>197</v>
      </c>
      <c r="F40" s="44" t="s">
        <v>192</v>
      </c>
      <c r="G40" s="17" t="s">
        <v>30</v>
      </c>
      <c r="H40" s="58">
        <v>0</v>
      </c>
      <c r="I40" s="81">
        <v>198</v>
      </c>
      <c r="J40" s="81"/>
      <c r="K40" s="81"/>
      <c r="L40" s="52">
        <f t="shared" si="2"/>
        <v>198</v>
      </c>
      <c r="M40" s="42">
        <v>192.06</v>
      </c>
      <c r="N40" s="81">
        <v>192.06</v>
      </c>
      <c r="O40" s="44">
        <v>0</v>
      </c>
      <c r="P40" s="42">
        <f t="shared" si="3"/>
        <v>192.06</v>
      </c>
      <c r="Q40" s="143" t="s">
        <v>198</v>
      </c>
      <c r="R40" s="17" t="s">
        <v>60</v>
      </c>
      <c r="S40" s="140" t="s">
        <v>52</v>
      </c>
      <c r="T40" s="23" t="s">
        <v>53</v>
      </c>
      <c r="U40" s="44"/>
      <c r="V40" s="138"/>
    </row>
    <row r="41" s="1" customFormat="1" ht="21" customHeight="1" spans="1:22">
      <c r="A41" s="52">
        <v>36</v>
      </c>
      <c r="B41" s="52"/>
      <c r="C41" s="52"/>
      <c r="D41" s="29" t="s">
        <v>199</v>
      </c>
      <c r="E41" s="52" t="s">
        <v>111</v>
      </c>
      <c r="F41" s="44" t="s">
        <v>192</v>
      </c>
      <c r="G41" s="17" t="s">
        <v>30</v>
      </c>
      <c r="H41" s="58">
        <v>0</v>
      </c>
      <c r="I41" s="63">
        <v>210</v>
      </c>
      <c r="J41" s="63"/>
      <c r="K41" s="63"/>
      <c r="L41" s="52">
        <f t="shared" si="2"/>
        <v>210</v>
      </c>
      <c r="M41" s="42">
        <v>199.85</v>
      </c>
      <c r="N41" s="81">
        <v>199.85</v>
      </c>
      <c r="O41" s="44">
        <v>0</v>
      </c>
      <c r="P41" s="42">
        <f t="shared" si="3"/>
        <v>199.85</v>
      </c>
      <c r="Q41" s="17" t="s">
        <v>161</v>
      </c>
      <c r="R41" s="106" t="s">
        <v>157</v>
      </c>
      <c r="S41" s="140" t="s">
        <v>52</v>
      </c>
      <c r="T41" s="23" t="s">
        <v>53</v>
      </c>
      <c r="U41" s="44"/>
      <c r="V41" s="138"/>
    </row>
    <row r="42" s="1" customFormat="1" ht="36" customHeight="1" spans="1:22">
      <c r="A42" s="52">
        <v>37</v>
      </c>
      <c r="B42" s="52"/>
      <c r="C42" s="52"/>
      <c r="D42" s="47" t="s">
        <v>200</v>
      </c>
      <c r="E42" s="52"/>
      <c r="F42" s="59" t="s">
        <v>201</v>
      </c>
      <c r="G42" s="17" t="s">
        <v>30</v>
      </c>
      <c r="H42" s="46">
        <v>0</v>
      </c>
      <c r="I42" s="48">
        <v>98.1</v>
      </c>
      <c r="J42" s="48"/>
      <c r="K42" s="48"/>
      <c r="L42" s="52">
        <f t="shared" si="2"/>
        <v>98.1</v>
      </c>
      <c r="M42" s="42">
        <v>96.6</v>
      </c>
      <c r="N42" s="81">
        <v>96.6</v>
      </c>
      <c r="O42" s="44">
        <v>0</v>
      </c>
      <c r="P42" s="42">
        <f t="shared" si="3"/>
        <v>96.6</v>
      </c>
      <c r="Q42" s="17" t="s">
        <v>202</v>
      </c>
      <c r="R42" s="81" t="s">
        <v>127</v>
      </c>
      <c r="S42" s="140" t="s">
        <v>52</v>
      </c>
      <c r="T42" s="23" t="s">
        <v>53</v>
      </c>
      <c r="U42" s="44"/>
      <c r="V42" s="138"/>
    </row>
    <row r="43" s="1" customFormat="1" ht="25" customHeight="1" spans="1:22">
      <c r="A43" s="52">
        <v>38</v>
      </c>
      <c r="B43" s="52"/>
      <c r="C43" s="52"/>
      <c r="D43" s="60" t="s">
        <v>203</v>
      </c>
      <c r="E43" s="52" t="s">
        <v>122</v>
      </c>
      <c r="F43" s="46" t="s">
        <v>204</v>
      </c>
      <c r="G43" s="17" t="s">
        <v>30</v>
      </c>
      <c r="H43" s="46">
        <v>0</v>
      </c>
      <c r="I43" s="105">
        <v>203.43</v>
      </c>
      <c r="J43" s="105"/>
      <c r="K43" s="105"/>
      <c r="L43" s="52">
        <f t="shared" si="2"/>
        <v>203.43</v>
      </c>
      <c r="M43" s="42">
        <v>192.23</v>
      </c>
      <c r="N43" s="42">
        <v>191.821658</v>
      </c>
      <c r="O43" s="42">
        <v>11.06</v>
      </c>
      <c r="P43" s="42">
        <f t="shared" si="3"/>
        <v>202.881658</v>
      </c>
      <c r="Q43" s="17" t="s">
        <v>126</v>
      </c>
      <c r="R43" s="81" t="s">
        <v>205</v>
      </c>
      <c r="S43" s="144" t="s">
        <v>206</v>
      </c>
      <c r="T43" s="151" t="s">
        <v>207</v>
      </c>
      <c r="U43" s="44"/>
      <c r="V43" s="138"/>
    </row>
    <row r="44" s="1" customFormat="1" ht="39" customHeight="1" spans="1:22">
      <c r="A44" s="52">
        <v>39</v>
      </c>
      <c r="B44" s="52"/>
      <c r="C44" s="52"/>
      <c r="D44" s="20" t="s">
        <v>208</v>
      </c>
      <c r="E44" s="52" t="s">
        <v>209</v>
      </c>
      <c r="F44" s="54" t="s">
        <v>210</v>
      </c>
      <c r="G44" s="17" t="s">
        <v>30</v>
      </c>
      <c r="H44" s="46">
        <v>0</v>
      </c>
      <c r="I44" s="106">
        <v>29.5</v>
      </c>
      <c r="J44" s="106"/>
      <c r="K44" s="106"/>
      <c r="L44" s="52">
        <f t="shared" si="2"/>
        <v>29.5</v>
      </c>
      <c r="M44" s="42">
        <v>29.5</v>
      </c>
      <c r="N44" s="81">
        <v>27.5</v>
      </c>
      <c r="O44" s="44">
        <v>0</v>
      </c>
      <c r="P44" s="42">
        <f t="shared" si="3"/>
        <v>27.5</v>
      </c>
      <c r="Q44" s="17" t="s">
        <v>171</v>
      </c>
      <c r="R44" s="81" t="s">
        <v>211</v>
      </c>
      <c r="S44" s="140" t="s">
        <v>52</v>
      </c>
      <c r="T44" s="23" t="s">
        <v>53</v>
      </c>
      <c r="U44" s="44"/>
      <c r="V44" s="138"/>
    </row>
    <row r="45" s="1" customFormat="1" ht="28" customHeight="1" spans="1:22">
      <c r="A45" s="52">
        <v>40</v>
      </c>
      <c r="B45" s="52"/>
      <c r="C45" s="52"/>
      <c r="D45" s="20" t="s">
        <v>212</v>
      </c>
      <c r="E45" s="52"/>
      <c r="F45" s="53" t="s">
        <v>213</v>
      </c>
      <c r="G45" s="17" t="s">
        <v>30</v>
      </c>
      <c r="H45" s="46">
        <v>0</v>
      </c>
      <c r="I45" s="106">
        <v>270.27</v>
      </c>
      <c r="J45" s="106"/>
      <c r="K45" s="106"/>
      <c r="L45" s="52">
        <f t="shared" si="2"/>
        <v>270.27</v>
      </c>
      <c r="M45" s="42">
        <v>270.27</v>
      </c>
      <c r="N45" s="81">
        <v>268.569</v>
      </c>
      <c r="O45" s="44">
        <v>0</v>
      </c>
      <c r="P45" s="42">
        <f t="shared" si="3"/>
        <v>268.569</v>
      </c>
      <c r="Q45" s="17" t="s">
        <v>171</v>
      </c>
      <c r="R45" s="81" t="s">
        <v>172</v>
      </c>
      <c r="S45" s="140" t="s">
        <v>52</v>
      </c>
      <c r="T45" s="23" t="s">
        <v>53</v>
      </c>
      <c r="U45" s="44"/>
      <c r="V45" s="138"/>
    </row>
    <row r="46" ht="24" customHeight="1" spans="1:22">
      <c r="A46" s="49" t="s">
        <v>214</v>
      </c>
      <c r="B46" s="49"/>
      <c r="C46" s="49"/>
      <c r="D46" s="49"/>
      <c r="E46" s="49"/>
      <c r="F46" s="49"/>
      <c r="G46" s="61"/>
      <c r="H46" s="51">
        <f>SUM(H35:H45)</f>
        <v>0</v>
      </c>
      <c r="I46" s="51">
        <f>SUM(I34:I45)</f>
        <v>1460</v>
      </c>
      <c r="J46" s="51"/>
      <c r="K46" s="51"/>
      <c r="L46" s="107">
        <f>SUM(L35:L45)</f>
        <v>1460</v>
      </c>
      <c r="M46" s="108">
        <f>SUM(M35:M45)</f>
        <v>1403.211881</v>
      </c>
      <c r="N46" s="108">
        <f>SUM(N35:N45)</f>
        <v>1398.823379</v>
      </c>
      <c r="O46" s="108">
        <f>SUM(O35:O45)</f>
        <v>20.0515</v>
      </c>
      <c r="P46" s="108">
        <f>SUM(P35:P45)</f>
        <v>1418.874879</v>
      </c>
      <c r="Q46" s="108"/>
      <c r="R46" s="108"/>
      <c r="S46" s="108"/>
      <c r="T46" s="152"/>
      <c r="U46" s="108"/>
      <c r="V46" s="153"/>
    </row>
    <row r="47" s="3" customFormat="1" ht="35" customHeight="1" spans="1:22">
      <c r="A47" s="62">
        <v>41</v>
      </c>
      <c r="B47" s="52" t="s">
        <v>215</v>
      </c>
      <c r="C47" s="52" t="s">
        <v>26</v>
      </c>
      <c r="D47" s="63" t="s">
        <v>216</v>
      </c>
      <c r="E47" s="64" t="s">
        <v>48</v>
      </c>
      <c r="F47" s="63" t="s">
        <v>217</v>
      </c>
      <c r="G47" s="17" t="s">
        <v>30</v>
      </c>
      <c r="H47" s="63">
        <v>0</v>
      </c>
      <c r="I47" s="64">
        <v>239.04</v>
      </c>
      <c r="J47" s="64"/>
      <c r="K47" s="64"/>
      <c r="L47" s="109">
        <f t="shared" ref="L47:L57" si="4">H47+I47</f>
        <v>239.04</v>
      </c>
      <c r="M47" s="81">
        <v>236.2133</v>
      </c>
      <c r="N47" s="81">
        <v>236.2133</v>
      </c>
      <c r="O47" s="110">
        <v>0</v>
      </c>
      <c r="P47" s="111">
        <f t="shared" ref="P47:P57" si="5">N47+O47</f>
        <v>236.2133</v>
      </c>
      <c r="Q47" s="154" t="s">
        <v>218</v>
      </c>
      <c r="R47" s="106" t="s">
        <v>219</v>
      </c>
      <c r="S47" s="140" t="s">
        <v>52</v>
      </c>
      <c r="T47" s="23" t="s">
        <v>53</v>
      </c>
      <c r="U47" s="151"/>
      <c r="V47" s="155"/>
    </row>
    <row r="48" s="3" customFormat="1" ht="54" customHeight="1" spans="1:22">
      <c r="A48" s="65">
        <v>42</v>
      </c>
      <c r="B48" s="52"/>
      <c r="C48" s="52"/>
      <c r="D48" s="53" t="s">
        <v>220</v>
      </c>
      <c r="E48" s="63" t="s">
        <v>122</v>
      </c>
      <c r="F48" s="66" t="s">
        <v>221</v>
      </c>
      <c r="G48" s="17" t="s">
        <v>30</v>
      </c>
      <c r="H48" s="67">
        <v>0</v>
      </c>
      <c r="I48" s="112">
        <v>32.3</v>
      </c>
      <c r="J48" s="112"/>
      <c r="K48" s="112"/>
      <c r="L48" s="113">
        <f t="shared" si="4"/>
        <v>32.3</v>
      </c>
      <c r="M48" s="81">
        <v>32.143</v>
      </c>
      <c r="N48" s="81">
        <v>32.143</v>
      </c>
      <c r="O48" s="110">
        <v>0</v>
      </c>
      <c r="P48" s="111">
        <f t="shared" si="5"/>
        <v>32.143</v>
      </c>
      <c r="Q48" s="154" t="s">
        <v>222</v>
      </c>
      <c r="R48" s="106" t="s">
        <v>223</v>
      </c>
      <c r="S48" s="140" t="s">
        <v>52</v>
      </c>
      <c r="T48" s="23" t="s">
        <v>53</v>
      </c>
      <c r="U48" s="151"/>
      <c r="V48" s="155"/>
    </row>
    <row r="49" s="3" customFormat="1" ht="35" customHeight="1" spans="1:22">
      <c r="A49" s="62">
        <v>43</v>
      </c>
      <c r="B49" s="52"/>
      <c r="C49" s="52"/>
      <c r="D49" s="66" t="s">
        <v>224</v>
      </c>
      <c r="E49" s="63"/>
      <c r="F49" s="66" t="s">
        <v>225</v>
      </c>
      <c r="G49" s="17" t="s">
        <v>30</v>
      </c>
      <c r="H49" s="68">
        <v>0</v>
      </c>
      <c r="I49" s="114">
        <v>49.95</v>
      </c>
      <c r="J49" s="114"/>
      <c r="K49" s="114"/>
      <c r="L49" s="109">
        <f t="shared" si="4"/>
        <v>49.95</v>
      </c>
      <c r="M49" s="81">
        <v>47.182458</v>
      </c>
      <c r="N49" s="81">
        <v>47.07758</v>
      </c>
      <c r="O49" s="110">
        <v>2.68</v>
      </c>
      <c r="P49" s="111">
        <f t="shared" si="5"/>
        <v>49.75758</v>
      </c>
      <c r="Q49" s="126" t="s">
        <v>226</v>
      </c>
      <c r="R49" s="111" t="s">
        <v>227</v>
      </c>
      <c r="S49" s="111" t="s">
        <v>103</v>
      </c>
      <c r="T49" s="151" t="s">
        <v>228</v>
      </c>
      <c r="U49" s="87"/>
      <c r="V49" s="155"/>
    </row>
    <row r="50" s="3" customFormat="1" ht="35" customHeight="1" spans="1:22">
      <c r="A50" s="65">
        <v>44</v>
      </c>
      <c r="B50" s="52"/>
      <c r="C50" s="52"/>
      <c r="D50" s="66" t="s">
        <v>229</v>
      </c>
      <c r="E50" s="63"/>
      <c r="F50" s="66" t="s">
        <v>230</v>
      </c>
      <c r="G50" s="17" t="s">
        <v>30</v>
      </c>
      <c r="H50" s="68">
        <v>0</v>
      </c>
      <c r="I50" s="115">
        <v>81.835</v>
      </c>
      <c r="J50" s="115"/>
      <c r="K50" s="115"/>
      <c r="L50" s="109">
        <f t="shared" si="4"/>
        <v>81.835</v>
      </c>
      <c r="M50" s="81">
        <v>80.5035</v>
      </c>
      <c r="N50" s="81">
        <v>80.5035</v>
      </c>
      <c r="O50" s="110">
        <v>0</v>
      </c>
      <c r="P50" s="111">
        <f t="shared" si="5"/>
        <v>80.5035</v>
      </c>
      <c r="Q50" s="126" t="s">
        <v>222</v>
      </c>
      <c r="R50" s="126" t="s">
        <v>231</v>
      </c>
      <c r="S50" s="140" t="s">
        <v>52</v>
      </c>
      <c r="T50" s="23" t="s">
        <v>53</v>
      </c>
      <c r="U50" s="87"/>
      <c r="V50" s="155"/>
    </row>
    <row r="51" s="3" customFormat="1" ht="35" customHeight="1" spans="1:22">
      <c r="A51" s="62">
        <v>45</v>
      </c>
      <c r="B51" s="52"/>
      <c r="C51" s="52"/>
      <c r="D51" s="69" t="s">
        <v>232</v>
      </c>
      <c r="E51" s="63" t="s">
        <v>131</v>
      </c>
      <c r="F51" s="69" t="s">
        <v>233</v>
      </c>
      <c r="G51" s="17" t="s">
        <v>30</v>
      </c>
      <c r="H51" s="64">
        <v>0</v>
      </c>
      <c r="I51" s="52">
        <v>150</v>
      </c>
      <c r="J51" s="52"/>
      <c r="K51" s="52"/>
      <c r="L51" s="109">
        <f t="shared" si="4"/>
        <v>150</v>
      </c>
      <c r="M51" s="81">
        <v>149.5</v>
      </c>
      <c r="N51" s="81">
        <v>149.5</v>
      </c>
      <c r="O51" s="110">
        <v>0</v>
      </c>
      <c r="P51" s="111">
        <f t="shared" si="5"/>
        <v>149.5</v>
      </c>
      <c r="Q51" s="126" t="s">
        <v>222</v>
      </c>
      <c r="R51" s="126" t="s">
        <v>234</v>
      </c>
      <c r="S51" s="140" t="s">
        <v>52</v>
      </c>
      <c r="T51" s="23" t="s">
        <v>53</v>
      </c>
      <c r="U51" s="87"/>
      <c r="V51" s="155"/>
    </row>
    <row r="52" s="3" customFormat="1" ht="35" customHeight="1" spans="1:22">
      <c r="A52" s="65">
        <v>46</v>
      </c>
      <c r="B52" s="52"/>
      <c r="C52" s="52"/>
      <c r="D52" s="70" t="s">
        <v>235</v>
      </c>
      <c r="E52" s="71" t="s">
        <v>236</v>
      </c>
      <c r="F52" s="70" t="s">
        <v>204</v>
      </c>
      <c r="G52" s="17" t="s">
        <v>30</v>
      </c>
      <c r="H52" s="64">
        <v>0</v>
      </c>
      <c r="I52" s="116">
        <v>175</v>
      </c>
      <c r="J52" s="116"/>
      <c r="K52" s="116"/>
      <c r="L52" s="109">
        <f t="shared" si="4"/>
        <v>175</v>
      </c>
      <c r="M52" s="81">
        <v>163.7</v>
      </c>
      <c r="N52" s="81">
        <v>163.154009</v>
      </c>
      <c r="O52" s="110">
        <v>10.2</v>
      </c>
      <c r="P52" s="111">
        <f t="shared" si="5"/>
        <v>173.354009</v>
      </c>
      <c r="Q52" s="126" t="s">
        <v>237</v>
      </c>
      <c r="R52" s="126" t="s">
        <v>231</v>
      </c>
      <c r="S52" s="150" t="s">
        <v>238</v>
      </c>
      <c r="T52" s="142" t="s">
        <v>239</v>
      </c>
      <c r="U52" s="87"/>
      <c r="V52" s="155"/>
    </row>
    <row r="53" ht="35" customHeight="1" spans="1:22">
      <c r="A53" s="62">
        <v>47</v>
      </c>
      <c r="B53" s="52"/>
      <c r="C53" s="52"/>
      <c r="D53" s="63" t="s">
        <v>240</v>
      </c>
      <c r="E53" s="70"/>
      <c r="F53" s="63" t="s">
        <v>204</v>
      </c>
      <c r="G53" s="17" t="s">
        <v>30</v>
      </c>
      <c r="H53" s="72">
        <v>0</v>
      </c>
      <c r="I53" s="117">
        <v>115.8</v>
      </c>
      <c r="J53" s="117"/>
      <c r="K53" s="117"/>
      <c r="L53" s="109">
        <f t="shared" si="4"/>
        <v>115.8</v>
      </c>
      <c r="M53" s="81">
        <v>115.5</v>
      </c>
      <c r="N53" s="52">
        <v>115.5</v>
      </c>
      <c r="O53" s="110">
        <v>0</v>
      </c>
      <c r="P53" s="111">
        <f t="shared" si="5"/>
        <v>115.5</v>
      </c>
      <c r="Q53" s="156" t="s">
        <v>162</v>
      </c>
      <c r="R53" s="126" t="s">
        <v>241</v>
      </c>
      <c r="S53" s="140" t="s">
        <v>52</v>
      </c>
      <c r="T53" s="23" t="s">
        <v>53</v>
      </c>
      <c r="U53" s="87"/>
      <c r="V53" s="153"/>
    </row>
    <row r="54" s="3" customFormat="1" ht="35" customHeight="1" spans="1:22">
      <c r="A54" s="65">
        <v>48</v>
      </c>
      <c r="B54" s="52"/>
      <c r="C54" s="52"/>
      <c r="D54" s="20" t="s">
        <v>242</v>
      </c>
      <c r="E54" s="73" t="s">
        <v>243</v>
      </c>
      <c r="F54" s="20" t="s">
        <v>244</v>
      </c>
      <c r="G54" s="17" t="s">
        <v>30</v>
      </c>
      <c r="H54" s="52">
        <v>0</v>
      </c>
      <c r="I54" s="118">
        <v>3.255</v>
      </c>
      <c r="J54" s="118"/>
      <c r="K54" s="118"/>
      <c r="L54" s="109">
        <f t="shared" si="4"/>
        <v>3.255</v>
      </c>
      <c r="M54" s="42">
        <v>3.255</v>
      </c>
      <c r="N54" s="81">
        <v>3.215</v>
      </c>
      <c r="O54" s="110">
        <v>0</v>
      </c>
      <c r="P54" s="111">
        <f t="shared" si="5"/>
        <v>3.215</v>
      </c>
      <c r="Q54" s="126" t="s">
        <v>245</v>
      </c>
      <c r="R54" s="126" t="s">
        <v>81</v>
      </c>
      <c r="S54" s="140" t="s">
        <v>52</v>
      </c>
      <c r="T54" s="23" t="s">
        <v>53</v>
      </c>
      <c r="U54" s="87"/>
      <c r="V54" s="155"/>
    </row>
    <row r="55" s="3" customFormat="1" ht="35" customHeight="1" spans="1:22">
      <c r="A55" s="62">
        <v>49</v>
      </c>
      <c r="B55" s="52"/>
      <c r="C55" s="52"/>
      <c r="D55" s="29" t="s">
        <v>246</v>
      </c>
      <c r="E55" s="71"/>
      <c r="F55" s="29" t="s">
        <v>247</v>
      </c>
      <c r="G55" s="17" t="s">
        <v>30</v>
      </c>
      <c r="H55" s="74">
        <v>2.2</v>
      </c>
      <c r="I55" s="67">
        <v>0</v>
      </c>
      <c r="J55" s="67"/>
      <c r="K55" s="67"/>
      <c r="L55" s="119">
        <f t="shared" si="4"/>
        <v>2.2</v>
      </c>
      <c r="M55" s="20">
        <v>2.2</v>
      </c>
      <c r="N55" s="46">
        <v>1.0457</v>
      </c>
      <c r="O55" s="110">
        <v>0</v>
      </c>
      <c r="P55" s="111">
        <f t="shared" si="5"/>
        <v>1.0457</v>
      </c>
      <c r="Q55" s="126" t="s">
        <v>245</v>
      </c>
      <c r="R55" s="126" t="s">
        <v>248</v>
      </c>
      <c r="S55" s="140" t="s">
        <v>52</v>
      </c>
      <c r="T55" s="23" t="s">
        <v>53</v>
      </c>
      <c r="U55" s="17"/>
      <c r="V55" s="155"/>
    </row>
    <row r="56" s="3" customFormat="1" ht="35" customHeight="1" spans="1:22">
      <c r="A56" s="65">
        <v>50</v>
      </c>
      <c r="B56" s="52"/>
      <c r="C56" s="52"/>
      <c r="D56" s="29" t="s">
        <v>249</v>
      </c>
      <c r="E56" s="71"/>
      <c r="F56" s="20" t="s">
        <v>250</v>
      </c>
      <c r="G56" s="17" t="s">
        <v>30</v>
      </c>
      <c r="H56" s="52">
        <v>0</v>
      </c>
      <c r="I56" s="21">
        <v>7.7</v>
      </c>
      <c r="J56" s="21"/>
      <c r="K56" s="21"/>
      <c r="L56" s="120">
        <f t="shared" si="4"/>
        <v>7.7</v>
      </c>
      <c r="M56" s="42">
        <v>7.7</v>
      </c>
      <c r="N56" s="81">
        <v>1.2339</v>
      </c>
      <c r="O56" s="110">
        <v>0</v>
      </c>
      <c r="P56" s="111">
        <f t="shared" si="5"/>
        <v>1.2339</v>
      </c>
      <c r="Q56" s="126" t="s">
        <v>245</v>
      </c>
      <c r="R56" s="126" t="s">
        <v>248</v>
      </c>
      <c r="S56" s="140" t="s">
        <v>52</v>
      </c>
      <c r="T56" s="23" t="s">
        <v>53</v>
      </c>
      <c r="U56" s="17"/>
      <c r="V56" s="155"/>
    </row>
    <row r="57" s="3" customFormat="1" ht="35" customHeight="1" spans="1:22">
      <c r="A57" s="62">
        <v>51</v>
      </c>
      <c r="B57" s="52"/>
      <c r="C57" s="52"/>
      <c r="D57" s="75" t="s">
        <v>251</v>
      </c>
      <c r="E57" s="70"/>
      <c r="F57" s="75" t="s">
        <v>252</v>
      </c>
      <c r="G57" s="17" t="s">
        <v>30</v>
      </c>
      <c r="H57" s="76">
        <v>643.8</v>
      </c>
      <c r="I57" s="121">
        <v>171.12</v>
      </c>
      <c r="J57" s="122"/>
      <c r="K57" s="122"/>
      <c r="L57" s="109">
        <f t="shared" si="4"/>
        <v>814.92</v>
      </c>
      <c r="M57" s="42">
        <v>814.92</v>
      </c>
      <c r="N57" s="81">
        <v>812.43</v>
      </c>
      <c r="O57" s="110">
        <v>0</v>
      </c>
      <c r="P57" s="111">
        <f t="shared" si="5"/>
        <v>812.43</v>
      </c>
      <c r="Q57" s="126" t="s">
        <v>245</v>
      </c>
      <c r="R57" s="126" t="s">
        <v>234</v>
      </c>
      <c r="S57" s="140" t="s">
        <v>52</v>
      </c>
      <c r="T57" s="23" t="s">
        <v>53</v>
      </c>
      <c r="U57" s="17"/>
      <c r="V57" s="155"/>
    </row>
    <row r="58" ht="29" customHeight="1" spans="1:22">
      <c r="A58" s="77" t="s">
        <v>253</v>
      </c>
      <c r="B58" s="78"/>
      <c r="C58" s="78"/>
      <c r="D58" s="78"/>
      <c r="E58" s="79"/>
      <c r="F58" s="78"/>
      <c r="G58" s="80"/>
      <c r="H58" s="51">
        <f>SUM(H47:H57)</f>
        <v>646</v>
      </c>
      <c r="I58" s="51">
        <f>SUM(I47:I57)</f>
        <v>1026</v>
      </c>
      <c r="J58" s="51"/>
      <c r="K58" s="51"/>
      <c r="L58" s="51">
        <f>SUM(L47:L57)</f>
        <v>1672</v>
      </c>
      <c r="M58" s="108">
        <f>SUM(M47:M57)</f>
        <v>1652.817258</v>
      </c>
      <c r="N58" s="123">
        <f>SUM(N47:N57)</f>
        <v>1642.015989</v>
      </c>
      <c r="O58" s="108">
        <f>SUM(O47:O57)</f>
        <v>12.88</v>
      </c>
      <c r="P58" s="108">
        <f>SUM(P47:P57)</f>
        <v>1654.895989</v>
      </c>
      <c r="Q58" s="157"/>
      <c r="R58" s="157"/>
      <c r="S58" s="157"/>
      <c r="T58" s="152"/>
      <c r="U58" s="157"/>
      <c r="V58" s="153"/>
    </row>
    <row r="59" ht="30" customHeight="1" spans="1:22">
      <c r="A59" s="81">
        <v>52</v>
      </c>
      <c r="B59" s="82" t="s">
        <v>254</v>
      </c>
      <c r="C59" s="63" t="s">
        <v>255</v>
      </c>
      <c r="D59" s="46" t="s">
        <v>256</v>
      </c>
      <c r="E59" s="63" t="s">
        <v>257</v>
      </c>
      <c r="F59" s="46" t="s">
        <v>258</v>
      </c>
      <c r="G59" s="17" t="s">
        <v>30</v>
      </c>
      <c r="H59" s="83">
        <v>9.686739</v>
      </c>
      <c r="I59" s="83">
        <v>43.913261</v>
      </c>
      <c r="J59" s="83"/>
      <c r="K59" s="83"/>
      <c r="L59" s="124">
        <f t="shared" ref="L59:L61" si="6">H59+I59</f>
        <v>53.6</v>
      </c>
      <c r="M59" s="125">
        <v>49.79976</v>
      </c>
      <c r="N59" s="125">
        <v>49.79976</v>
      </c>
      <c r="O59" s="126">
        <v>0</v>
      </c>
      <c r="P59" s="126">
        <v>49.79976</v>
      </c>
      <c r="Q59" s="126" t="s">
        <v>218</v>
      </c>
      <c r="R59" s="126" t="s">
        <v>259</v>
      </c>
      <c r="S59" s="140" t="s">
        <v>52</v>
      </c>
      <c r="T59" s="23" t="s">
        <v>53</v>
      </c>
      <c r="U59" s="126"/>
      <c r="V59" s="153"/>
    </row>
    <row r="60" ht="29" customHeight="1" spans="1:22">
      <c r="A60" s="81">
        <v>53</v>
      </c>
      <c r="B60" s="84"/>
      <c r="C60" s="63"/>
      <c r="D60" s="46" t="s">
        <v>260</v>
      </c>
      <c r="E60" s="44" t="s">
        <v>122</v>
      </c>
      <c r="F60" s="46" t="s">
        <v>261</v>
      </c>
      <c r="G60" s="17" t="s">
        <v>30</v>
      </c>
      <c r="H60" s="85">
        <v>84</v>
      </c>
      <c r="I60" s="85">
        <v>0</v>
      </c>
      <c r="J60" s="85"/>
      <c r="K60" s="85"/>
      <c r="L60" s="124">
        <f t="shared" si="6"/>
        <v>84</v>
      </c>
      <c r="M60" s="125">
        <v>80.64</v>
      </c>
      <c r="N60" s="125">
        <v>80.64</v>
      </c>
      <c r="O60" s="126">
        <v>0</v>
      </c>
      <c r="P60" s="126">
        <v>80.64</v>
      </c>
      <c r="Q60" s="126" t="s">
        <v>218</v>
      </c>
      <c r="R60" s="126" t="s">
        <v>262</v>
      </c>
      <c r="S60" s="140" t="s">
        <v>52</v>
      </c>
      <c r="T60" s="23" t="s">
        <v>53</v>
      </c>
      <c r="U60" s="126"/>
      <c r="V60" s="153"/>
    </row>
    <row r="61" ht="29" customHeight="1" spans="1:22">
      <c r="A61" s="81">
        <v>54</v>
      </c>
      <c r="B61" s="84"/>
      <c r="C61" s="63"/>
      <c r="D61" s="86" t="s">
        <v>263</v>
      </c>
      <c r="E61" s="87" t="s">
        <v>264</v>
      </c>
      <c r="F61" s="86" t="s">
        <v>139</v>
      </c>
      <c r="G61" s="17" t="s">
        <v>30</v>
      </c>
      <c r="H61" s="85">
        <v>46</v>
      </c>
      <c r="I61" s="85">
        <v>2</v>
      </c>
      <c r="J61" s="85"/>
      <c r="K61" s="85"/>
      <c r="L61" s="124">
        <f t="shared" si="6"/>
        <v>48</v>
      </c>
      <c r="M61" s="127">
        <v>47.76</v>
      </c>
      <c r="N61" s="127">
        <v>47.76</v>
      </c>
      <c r="O61" s="126">
        <v>0</v>
      </c>
      <c r="P61" s="126">
        <v>47.76</v>
      </c>
      <c r="Q61" s="126" t="s">
        <v>218</v>
      </c>
      <c r="R61" s="126" t="s">
        <v>265</v>
      </c>
      <c r="S61" s="140" t="s">
        <v>52</v>
      </c>
      <c r="T61" s="23" t="s">
        <v>53</v>
      </c>
      <c r="U61" s="126"/>
      <c r="V61" s="153"/>
    </row>
    <row r="62" ht="29" customHeight="1" spans="1:22">
      <c r="A62" s="88" t="s">
        <v>266</v>
      </c>
      <c r="B62" s="89"/>
      <c r="C62" s="89"/>
      <c r="D62" s="89"/>
      <c r="E62" s="89"/>
      <c r="F62" s="89"/>
      <c r="G62" s="90"/>
      <c r="H62" s="51">
        <f>SUM(H59:H61)</f>
        <v>139.686739</v>
      </c>
      <c r="I62" s="51">
        <f>SUM(I59:I61)</f>
        <v>45.913261</v>
      </c>
      <c r="J62" s="51"/>
      <c r="K62" s="51"/>
      <c r="L62" s="51">
        <f>SUM(L59:L61)</f>
        <v>185.6</v>
      </c>
      <c r="M62" s="108">
        <f>SUM(M59:M61)</f>
        <v>178.19976</v>
      </c>
      <c r="N62" s="108">
        <f>SUM(N59:N61)</f>
        <v>178.19976</v>
      </c>
      <c r="O62" s="108">
        <f>SUM(O59:O61)</f>
        <v>0</v>
      </c>
      <c r="P62" s="108">
        <f>SUM(P59:P61)</f>
        <v>178.19976</v>
      </c>
      <c r="Q62" s="157"/>
      <c r="R62" s="157"/>
      <c r="S62" s="157"/>
      <c r="T62" s="158"/>
      <c r="U62" s="157"/>
      <c r="V62" s="153"/>
    </row>
    <row r="63" s="4" customFormat="1" ht="30" customHeight="1" spans="1:22">
      <c r="A63" s="91">
        <v>55</v>
      </c>
      <c r="B63" s="29" t="s">
        <v>267</v>
      </c>
      <c r="C63" s="29" t="s">
        <v>255</v>
      </c>
      <c r="D63" s="29" t="s">
        <v>268</v>
      </c>
      <c r="E63" s="29" t="s">
        <v>269</v>
      </c>
      <c r="F63" s="29" t="s">
        <v>270</v>
      </c>
      <c r="G63" s="92" t="s">
        <v>30</v>
      </c>
      <c r="H63" s="93">
        <v>0</v>
      </c>
      <c r="I63" s="93">
        <v>0</v>
      </c>
      <c r="J63" s="93">
        <v>0</v>
      </c>
      <c r="K63" s="128">
        <v>26.32354</v>
      </c>
      <c r="L63" s="93">
        <f>J63+K63+I63+H63</f>
        <v>26.32354</v>
      </c>
      <c r="M63" s="129"/>
      <c r="N63" s="129"/>
      <c r="O63" s="129"/>
      <c r="P63" s="130">
        <v>97.964703</v>
      </c>
      <c r="Q63" s="130" t="s">
        <v>271</v>
      </c>
      <c r="R63" s="130" t="s">
        <v>272</v>
      </c>
      <c r="S63" s="130" t="s">
        <v>52</v>
      </c>
      <c r="T63" s="159" t="s">
        <v>53</v>
      </c>
      <c r="U63" s="129"/>
      <c r="V63" s="160"/>
    </row>
    <row r="64" s="4" customFormat="1" ht="30" customHeight="1" spans="1:22">
      <c r="A64" s="91"/>
      <c r="B64" s="29"/>
      <c r="C64" s="29"/>
      <c r="D64" s="29"/>
      <c r="E64" s="29"/>
      <c r="F64" s="29" t="s">
        <v>273</v>
      </c>
      <c r="G64" s="94"/>
      <c r="H64" s="93">
        <v>0</v>
      </c>
      <c r="I64" s="93">
        <v>0</v>
      </c>
      <c r="J64" s="128">
        <v>26.97328</v>
      </c>
      <c r="K64" s="131">
        <v>0</v>
      </c>
      <c r="L64" s="128">
        <f>J64+K64+I64+H64</f>
        <v>26.97328</v>
      </c>
      <c r="M64" s="129"/>
      <c r="N64" s="129"/>
      <c r="O64" s="129"/>
      <c r="P64" s="132"/>
      <c r="Q64" s="132"/>
      <c r="R64" s="132"/>
      <c r="S64" s="132"/>
      <c r="T64" s="161"/>
      <c r="U64" s="129"/>
      <c r="V64" s="160"/>
    </row>
    <row r="65" s="4" customFormat="1" ht="30" customHeight="1" spans="1:22">
      <c r="A65" s="91"/>
      <c r="B65" s="29"/>
      <c r="C65" s="29"/>
      <c r="D65" s="29"/>
      <c r="E65" s="29"/>
      <c r="F65" s="29" t="s">
        <v>274</v>
      </c>
      <c r="G65" s="94"/>
      <c r="H65" s="93">
        <v>0</v>
      </c>
      <c r="I65" s="93">
        <v>0</v>
      </c>
      <c r="J65" s="93">
        <v>27.332586</v>
      </c>
      <c r="K65" s="131">
        <v>0</v>
      </c>
      <c r="L65" s="93">
        <f>J65+K65+I65+H65</f>
        <v>27.332586</v>
      </c>
      <c r="M65" s="129"/>
      <c r="N65" s="129"/>
      <c r="O65" s="129"/>
      <c r="P65" s="132"/>
      <c r="Q65" s="166"/>
      <c r="R65" s="166"/>
      <c r="S65" s="166"/>
      <c r="T65" s="167"/>
      <c r="U65" s="129"/>
      <c r="V65" s="160"/>
    </row>
    <row r="66" s="4" customFormat="1" ht="29" customHeight="1" spans="1:22">
      <c r="A66" s="88" t="s">
        <v>275</v>
      </c>
      <c r="B66" s="89"/>
      <c r="C66" s="89"/>
      <c r="D66" s="89"/>
      <c r="E66" s="89"/>
      <c r="F66" s="89"/>
      <c r="G66" s="90"/>
      <c r="H66" s="162"/>
      <c r="I66" s="162"/>
      <c r="J66" s="162">
        <f>SUM(J63:J65)</f>
        <v>54.305866</v>
      </c>
      <c r="K66" s="163">
        <f>SUM(K63:K63)</f>
        <v>26.32354</v>
      </c>
      <c r="L66" s="162">
        <f>L63+L64+L65</f>
        <v>80.629406</v>
      </c>
      <c r="M66" s="164"/>
      <c r="N66" s="164"/>
      <c r="O66" s="164"/>
      <c r="P66" s="164">
        <f>P63</f>
        <v>97.964703</v>
      </c>
      <c r="Q66" s="164"/>
      <c r="R66" s="164"/>
      <c r="S66" s="164"/>
      <c r="T66" s="168"/>
      <c r="U66" s="164"/>
      <c r="V66" s="160"/>
    </row>
    <row r="67" s="5" customFormat="1" ht="33" customHeight="1" spans="1:22">
      <c r="A67" s="77" t="s">
        <v>276</v>
      </c>
      <c r="B67" s="78"/>
      <c r="C67" s="78"/>
      <c r="D67" s="78"/>
      <c r="E67" s="79"/>
      <c r="F67" s="78"/>
      <c r="G67" s="80"/>
      <c r="H67" s="51">
        <f>H34+H46+H58</f>
        <v>6745</v>
      </c>
      <c r="I67" s="51">
        <f>I34+I46+I58</f>
        <v>2486</v>
      </c>
      <c r="J67" s="51">
        <f>J66</f>
        <v>54.305866</v>
      </c>
      <c r="K67" s="165">
        <f>K66</f>
        <v>26.32354</v>
      </c>
      <c r="L67" s="165">
        <f>L34+L46+L58+L66</f>
        <v>9311.629406</v>
      </c>
      <c r="M67" s="108">
        <f t="shared" ref="M67:P67" si="7">M34+M46+M58+M62</f>
        <v>8956.012024</v>
      </c>
      <c r="N67" s="108">
        <f t="shared" si="7"/>
        <v>8914.778303</v>
      </c>
      <c r="O67" s="108">
        <f t="shared" si="7"/>
        <v>298.8864</v>
      </c>
      <c r="P67" s="108">
        <f>P34+P46+P58+P62+P66</f>
        <v>9311.629406</v>
      </c>
      <c r="Q67" s="157"/>
      <c r="R67" s="157"/>
      <c r="S67" s="157"/>
      <c r="T67" s="158"/>
      <c r="U67" s="157"/>
      <c r="V67" s="169"/>
    </row>
  </sheetData>
  <autoFilter ref="A3:U67">
    <extLst/>
  </autoFilter>
  <mergeCells count="60">
    <mergeCell ref="A1:U1"/>
    <mergeCell ref="A2:G2"/>
    <mergeCell ref="H2:U2"/>
    <mergeCell ref="H3:L3"/>
    <mergeCell ref="A34:G34"/>
    <mergeCell ref="A46:F46"/>
    <mergeCell ref="A58:G58"/>
    <mergeCell ref="A62:G62"/>
    <mergeCell ref="A66:G66"/>
    <mergeCell ref="A67:G67"/>
    <mergeCell ref="A3:A4"/>
    <mergeCell ref="A63:A65"/>
    <mergeCell ref="B3:B4"/>
    <mergeCell ref="B5:B33"/>
    <mergeCell ref="B35:B45"/>
    <mergeCell ref="B47:B57"/>
    <mergeCell ref="B59:B61"/>
    <mergeCell ref="B63:B65"/>
    <mergeCell ref="C3:C4"/>
    <mergeCell ref="C5:C33"/>
    <mergeCell ref="C35:C45"/>
    <mergeCell ref="C47:C57"/>
    <mergeCell ref="C59:C61"/>
    <mergeCell ref="C63:C65"/>
    <mergeCell ref="D3:D4"/>
    <mergeCell ref="D63:D65"/>
    <mergeCell ref="E3:E4"/>
    <mergeCell ref="E5:E7"/>
    <mergeCell ref="E8:E11"/>
    <mergeCell ref="E12:E15"/>
    <mergeCell ref="E16:E20"/>
    <mergeCell ref="E21:E22"/>
    <mergeCell ref="E23:E24"/>
    <mergeCell ref="E28:E29"/>
    <mergeCell ref="E30:E31"/>
    <mergeCell ref="E35:E37"/>
    <mergeCell ref="E38:E39"/>
    <mergeCell ref="E41:E42"/>
    <mergeCell ref="E44:E45"/>
    <mergeCell ref="E48:E50"/>
    <mergeCell ref="E52:E53"/>
    <mergeCell ref="E54:E57"/>
    <mergeCell ref="E63:E65"/>
    <mergeCell ref="F3:F4"/>
    <mergeCell ref="G3:G4"/>
    <mergeCell ref="G63:G65"/>
    <mergeCell ref="M3:M4"/>
    <mergeCell ref="N3:N4"/>
    <mergeCell ref="O3:O4"/>
    <mergeCell ref="P3:P4"/>
    <mergeCell ref="P63:P65"/>
    <mergeCell ref="Q3:Q4"/>
    <mergeCell ref="Q63:Q65"/>
    <mergeCell ref="R3:R4"/>
    <mergeCell ref="R63:R65"/>
    <mergeCell ref="S3:S4"/>
    <mergeCell ref="S63:S65"/>
    <mergeCell ref="T3:T4"/>
    <mergeCell ref="T63:T65"/>
    <mergeCell ref="U3:U4"/>
  </mergeCells>
  <pageMargins left="0.393055555555556" right="0.472222222222222" top="0.590277777777778" bottom="0.590277777777778" header="0.5" footer="0.5"/>
  <pageSetup paperSize="9" scale="58" orientation="landscape" horizontalDpi="600"/>
  <headerFooter/>
  <ignoredErrors>
    <ignoredError sqref="P34 J6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公示公告（汇总表）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2023-01-29T03:44:00Z</dcterms:created>
  <dcterms:modified xsi:type="dcterms:W3CDTF">2026-01-05T10:25:58Z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2052-12.8.2.17148</vt:lpwstr>
  </property>
  <property fmtid="{D5CDD505-2E9C-101B-9397-08002B2CF9AE}" pid="3" name="ICV">
    <vt:lpwstr>8E6CE6495D3A425083CAC929459B30EC</vt:lpwstr>
  </property>
</Properties>
</file>